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8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'РІК'!$A$1:$V$41</definedName>
  </definedNames>
  <calcPr fullCalcOnLoad="1"/>
</workbook>
</file>

<file path=xl/sharedStrings.xml><?xml version="1.0" encoding="utf-8"?>
<sst xmlns="http://schemas.openxmlformats.org/spreadsheetml/2006/main" count="419" uniqueCount="47">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</sst>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7" fontId="0" fillId="0" borderId="1" xfId="18" applyFont="1" applyFill="1" applyBorder="1" applyAlignment="1">
      <alignment/>
    </xf>
    <xf numFmtId="187" fontId="0" fillId="0" borderId="1" xfId="18" applyFont="1" applyFill="1" applyBorder="1" applyAlignment="1">
      <alignment/>
    </xf>
    <xf numFmtId="1" fontId="0" fillId="0" borderId="1" xfId="18" applyNumberFormat="1" applyFont="1" applyFill="1" applyBorder="1" applyAlignment="1">
      <alignment/>
    </xf>
    <xf numFmtId="187" fontId="0" fillId="0" borderId="2" xfId="18" applyFont="1" applyFill="1" applyBorder="1" applyAlignment="1">
      <alignment/>
    </xf>
    <xf numFmtId="187" fontId="1" fillId="0" borderId="1" xfId="18" applyFont="1" applyFill="1" applyBorder="1" applyAlignment="1">
      <alignment/>
    </xf>
    <xf numFmtId="187" fontId="0" fillId="0" borderId="3" xfId="18" applyFont="1" applyFill="1" applyBorder="1" applyAlignment="1">
      <alignment/>
    </xf>
    <xf numFmtId="43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87" fontId="0" fillId="0" borderId="0" xfId="18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0" fillId="0" borderId="2" xfId="18" applyNumberFormat="1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2" fontId="0" fillId="0" borderId="0" xfId="18" applyNumberFormat="1" applyAlignment="1">
      <alignment/>
    </xf>
    <xf numFmtId="2" fontId="0" fillId="0" borderId="1" xfId="18" applyNumberFormat="1" applyFont="1" applyFill="1" applyBorder="1" applyAlignment="1">
      <alignment/>
    </xf>
    <xf numFmtId="1" fontId="1" fillId="0" borderId="1" xfId="18" applyNumberFormat="1" applyFont="1" applyFill="1" applyBorder="1" applyAlignment="1">
      <alignment/>
    </xf>
    <xf numFmtId="2" fontId="1" fillId="0" borderId="2" xfId="18" applyNumberFormat="1" applyFont="1" applyFill="1" applyBorder="1" applyAlignment="1">
      <alignment/>
    </xf>
    <xf numFmtId="2" fontId="1" fillId="0" borderId="0" xfId="18" applyNumberFormat="1" applyFont="1" applyAlignment="1">
      <alignment/>
    </xf>
    <xf numFmtId="0" fontId="1" fillId="0" borderId="0" xfId="0" applyFont="1" applyAlignment="1">
      <alignment/>
    </xf>
    <xf numFmtId="187" fontId="1" fillId="0" borderId="1" xfId="18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187" fontId="1" fillId="0" borderId="0" xfId="18" applyFont="1" applyAlignment="1">
      <alignment/>
    </xf>
    <xf numFmtId="2" fontId="1" fillId="0" borderId="1" xfId="0" applyNumberFormat="1" applyFont="1" applyBorder="1" applyAlignment="1">
      <alignment/>
    </xf>
    <xf numFmtId="187" fontId="0" fillId="0" borderId="4" xfId="18" applyFont="1" applyBorder="1" applyAlignment="1">
      <alignment/>
    </xf>
    <xf numFmtId="187" fontId="0" fillId="0" borderId="1" xfId="18" applyFont="1" applyBorder="1" applyAlignment="1">
      <alignment/>
    </xf>
    <xf numFmtId="187" fontId="0" fillId="0" borderId="4" xfId="18" applyFont="1" applyFill="1" applyBorder="1" applyAlignment="1">
      <alignment/>
    </xf>
    <xf numFmtId="187" fontId="0" fillId="0" borderId="1" xfId="18" applyFont="1" applyFill="1" applyBorder="1" applyAlignment="1">
      <alignment/>
    </xf>
    <xf numFmtId="187" fontId="0" fillId="0" borderId="4" xfId="18" applyFont="1" applyFill="1" applyBorder="1" applyAlignment="1">
      <alignment/>
    </xf>
    <xf numFmtId="187" fontId="1" fillId="0" borderId="2" xfId="1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187" fontId="1" fillId="0" borderId="0" xfId="18" applyFont="1" applyFill="1" applyAlignment="1">
      <alignment/>
    </xf>
    <xf numFmtId="2" fontId="1" fillId="0" borderId="1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5" xfId="18" applyFont="1" applyFill="1" applyBorder="1" applyAlignment="1">
      <alignment/>
    </xf>
    <xf numFmtId="2" fontId="1" fillId="2" borderId="2" xfId="18" applyNumberFormat="1" applyFont="1" applyFill="1" applyBorder="1" applyAlignment="1">
      <alignment/>
    </xf>
    <xf numFmtId="2" fontId="0" fillId="2" borderId="2" xfId="18" applyNumberFormat="1" applyFont="1" applyFill="1" applyBorder="1" applyAlignment="1">
      <alignment/>
    </xf>
    <xf numFmtId="0" fontId="0" fillId="0" borderId="1" xfId="0" applyBorder="1" applyAlignment="1">
      <alignment vertical="center" wrapText="1"/>
    </xf>
    <xf numFmtId="187" fontId="0" fillId="0" borderId="6" xfId="18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27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338739.70999999996</v>
      </c>
    </row>
    <row r="6" spans="1:21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4"/>
      <c r="U6" s="5">
        <f t="shared" si="0"/>
        <v>159720.83999999997</v>
      </c>
    </row>
    <row r="7" spans="1:21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4"/>
      <c r="U7" s="5">
        <f t="shared" si="0"/>
        <v>161332.27000000002</v>
      </c>
    </row>
    <row r="8" spans="1:21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4"/>
      <c r="U8" s="5">
        <f t="shared" si="0"/>
        <v>538528.15</v>
      </c>
    </row>
    <row r="9" spans="1:21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4"/>
      <c r="U9" s="5">
        <f t="shared" si="0"/>
        <v>346412.36</v>
      </c>
    </row>
    <row r="10" spans="1:21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4"/>
      <c r="U10" s="5">
        <f t="shared" si="0"/>
        <v>127808.29999999999</v>
      </c>
    </row>
    <row r="11" spans="1:21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4"/>
      <c r="U11" s="5">
        <f t="shared" si="0"/>
        <v>222926.75</v>
      </c>
    </row>
    <row r="12" spans="1:21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4"/>
      <c r="U12" s="5">
        <f t="shared" si="0"/>
        <v>170690.90000000002</v>
      </c>
    </row>
    <row r="13" spans="1:21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4"/>
      <c r="U13" s="5">
        <f t="shared" si="0"/>
        <v>102301.18</v>
      </c>
    </row>
    <row r="14" spans="1:21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4"/>
      <c r="U14" s="5">
        <f t="shared" si="0"/>
        <v>217114.06</v>
      </c>
    </row>
    <row r="15" spans="1:21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4"/>
      <c r="U15" s="5">
        <f t="shared" si="0"/>
        <v>464204.17</v>
      </c>
    </row>
    <row r="16" spans="1:21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4"/>
      <c r="U16" s="5">
        <f t="shared" si="0"/>
        <v>532262.88</v>
      </c>
    </row>
    <row r="17" spans="1:21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4"/>
      <c r="U17" s="5">
        <f t="shared" si="0"/>
        <v>281312.2</v>
      </c>
    </row>
    <row r="18" spans="1:21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4"/>
      <c r="U18" s="5">
        <f t="shared" si="0"/>
        <v>298820.56</v>
      </c>
    </row>
    <row r="19" spans="1:21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4"/>
      <c r="U19" s="5">
        <f t="shared" si="0"/>
        <v>341469.37000000005</v>
      </c>
    </row>
    <row r="20" spans="1:21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4"/>
      <c r="U20" s="5">
        <f t="shared" si="0"/>
        <v>288016.99</v>
      </c>
    </row>
    <row r="21" spans="1:21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4"/>
      <c r="U21" s="5">
        <f t="shared" si="0"/>
        <v>205472.71000000002</v>
      </c>
    </row>
    <row r="22" spans="1:21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4"/>
      <c r="U22" s="5">
        <f t="shared" si="0"/>
        <v>497244.33999999997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2929303.9700000007</v>
      </c>
      <c r="D23" s="23">
        <f t="shared" si="1"/>
        <v>0</v>
      </c>
      <c r="E23" s="23">
        <f t="shared" si="1"/>
        <v>649604.0900000001</v>
      </c>
      <c r="F23" s="23">
        <f t="shared" si="1"/>
        <v>0</v>
      </c>
      <c r="G23" s="23">
        <f t="shared" si="1"/>
        <v>0</v>
      </c>
      <c r="H23" s="23">
        <f t="shared" si="1"/>
        <v>4599.32</v>
      </c>
      <c r="I23" s="23">
        <f t="shared" si="1"/>
        <v>2535.1699999999996</v>
      </c>
      <c r="J23" s="23">
        <f t="shared" si="1"/>
        <v>0</v>
      </c>
      <c r="K23" s="23">
        <f t="shared" si="1"/>
        <v>1335870.44</v>
      </c>
      <c r="L23" s="23">
        <f t="shared" si="1"/>
        <v>41239.799999999996</v>
      </c>
      <c r="M23" s="23">
        <f t="shared" si="1"/>
        <v>205762.48</v>
      </c>
      <c r="N23" s="23">
        <f t="shared" si="1"/>
        <v>125462.47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5294377.74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1"/>
      <c r="U26" s="5">
        <f t="shared" si="0"/>
        <v>593869.43</v>
      </c>
    </row>
    <row r="27" spans="1:21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66735.92</v>
      </c>
    </row>
    <row r="28" spans="1:21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1"/>
      <c r="U28" s="5">
        <f t="shared" si="0"/>
        <v>247434.59999999998</v>
      </c>
    </row>
    <row r="29" spans="1:21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1"/>
      <c r="U29" s="5">
        <f t="shared" si="0"/>
        <v>858349.37</v>
      </c>
    </row>
    <row r="30" spans="1:21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1"/>
      <c r="S30" s="9"/>
      <c r="T30" s="9"/>
      <c r="U30" s="5">
        <f t="shared" si="0"/>
        <v>783202.55</v>
      </c>
    </row>
    <row r="31" spans="1:21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1"/>
      <c r="U31" s="5">
        <f t="shared" si="0"/>
        <v>250692.65000000002</v>
      </c>
    </row>
    <row r="32" spans="1:21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1"/>
      <c r="U32" s="5">
        <f t="shared" si="0"/>
        <v>234659.80000000002</v>
      </c>
    </row>
    <row r="33" spans="1:21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1"/>
      <c r="U33" s="5">
        <f t="shared" si="0"/>
        <v>208838.27999999997</v>
      </c>
    </row>
    <row r="34" spans="1:21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1"/>
      <c r="U34" s="5">
        <f t="shared" si="0"/>
        <v>521041.54999999993</v>
      </c>
    </row>
    <row r="35" spans="1:21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1"/>
      <c r="S35" s="9"/>
      <c r="T35" s="1"/>
      <c r="U35" s="5">
        <f t="shared" si="0"/>
        <v>267108.91000000003</v>
      </c>
    </row>
    <row r="36" spans="1:21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1"/>
      <c r="U36" s="5">
        <f t="shared" si="0"/>
        <v>553282.48</v>
      </c>
    </row>
    <row r="37" spans="1:21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1"/>
      <c r="U37" s="5">
        <f t="shared" si="0"/>
        <v>557982.86</v>
      </c>
    </row>
    <row r="38" spans="1:21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1"/>
      <c r="U38" s="5">
        <f t="shared" si="0"/>
        <v>826667.0399999999</v>
      </c>
    </row>
    <row r="39" spans="1:21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1"/>
      <c r="U39" s="5">
        <f t="shared" si="0"/>
        <v>691527.12</v>
      </c>
    </row>
    <row r="40" spans="1:21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1"/>
      <c r="U40" s="5">
        <f t="shared" si="0"/>
        <v>436914.63</v>
      </c>
    </row>
    <row r="41" spans="1:21" s="22" customFormat="1" ht="12.75">
      <c r="A41" s="23" t="s">
        <v>1</v>
      </c>
      <c r="B41" s="23">
        <f aca="true" t="shared" si="2" ref="B41:T41">SUM(B26:B40)</f>
        <v>3703248.4100000006</v>
      </c>
      <c r="C41" s="23">
        <f t="shared" si="2"/>
        <v>991463.7300000001</v>
      </c>
      <c r="D41" s="23">
        <f t="shared" si="2"/>
        <v>822230.3299999998</v>
      </c>
      <c r="E41" s="23">
        <f t="shared" si="2"/>
        <v>224992.35000000003</v>
      </c>
      <c r="F41" s="23">
        <f t="shared" si="2"/>
        <v>0</v>
      </c>
      <c r="G41" s="23">
        <f t="shared" si="2"/>
        <v>0</v>
      </c>
      <c r="H41" s="23">
        <f t="shared" si="2"/>
        <v>48290.36</v>
      </c>
      <c r="I41" s="23">
        <f>SUM(I26:I40)</f>
        <v>974.7</v>
      </c>
      <c r="J41" s="23">
        <f t="shared" si="2"/>
        <v>3560</v>
      </c>
      <c r="K41" s="23">
        <f t="shared" si="2"/>
        <v>659649.9</v>
      </c>
      <c r="L41" s="23">
        <f t="shared" si="2"/>
        <v>19576.2</v>
      </c>
      <c r="M41" s="23">
        <f t="shared" si="2"/>
        <v>144469.56</v>
      </c>
      <c r="N41" s="23">
        <f t="shared" si="2"/>
        <v>479851.65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7098307.190000001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1"/>
      <c r="U43" s="5">
        <f>SUM(B43:T43)</f>
        <v>200284.00000000003</v>
      </c>
    </row>
    <row r="44" spans="1:21" ht="12.75">
      <c r="A44" s="1" t="s">
        <v>41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118633.65999999999</v>
      </c>
    </row>
    <row r="45" spans="1:21" ht="12.75">
      <c r="A45" s="1" t="s">
        <v>5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1"/>
      <c r="U45" s="5">
        <f>SUM(B45:T45)</f>
        <v>125252.93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263899.43</v>
      </c>
      <c r="D46" s="23">
        <f t="shared" si="3"/>
        <v>0</v>
      </c>
      <c r="E46" s="23">
        <f t="shared" si="3"/>
        <v>59666.21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190.44</v>
      </c>
      <c r="J46" s="23">
        <f t="shared" si="3"/>
        <v>340</v>
      </c>
      <c r="K46" s="23">
        <f t="shared" si="3"/>
        <v>117795.91</v>
      </c>
      <c r="L46" s="23">
        <f t="shared" si="3"/>
        <v>14.84</v>
      </c>
      <c r="M46" s="23">
        <f t="shared" si="3"/>
        <v>2263.76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444170.59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>
        <v>61788.81</v>
      </c>
      <c r="C48" s="23">
        <v>30382.06</v>
      </c>
      <c r="D48" s="23">
        <v>13593.54</v>
      </c>
      <c r="E48" s="23">
        <v>8770.22</v>
      </c>
      <c r="F48" s="23"/>
      <c r="G48" s="23"/>
      <c r="H48" s="23"/>
      <c r="I48" s="23">
        <v>185.81</v>
      </c>
      <c r="J48" s="23"/>
      <c r="K48" s="23"/>
      <c r="L48" s="23">
        <v>84.21</v>
      </c>
      <c r="M48" s="23">
        <v>615.15</v>
      </c>
      <c r="N48" s="23"/>
      <c r="O48" s="23"/>
      <c r="P48" s="23"/>
      <c r="Q48" s="23"/>
      <c r="R48" s="23"/>
      <c r="S48" s="23"/>
      <c r="T48" s="23"/>
      <c r="U48" s="23">
        <f>SUM(B48:T48)</f>
        <v>115419.8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>
        <v>78167.64</v>
      </c>
      <c r="D50" s="23"/>
      <c r="E50" s="23">
        <v>16448.3</v>
      </c>
      <c r="F50" s="23"/>
      <c r="G50" s="23"/>
      <c r="H50" s="23"/>
      <c r="I50" s="23">
        <v>185.81</v>
      </c>
      <c r="J50" s="23"/>
      <c r="K50" s="23">
        <v>27441.31</v>
      </c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122243.06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>
        <v>138055.49</v>
      </c>
      <c r="D52" s="23"/>
      <c r="E52" s="23">
        <v>30885.72</v>
      </c>
      <c r="F52" s="23"/>
      <c r="G52" s="23"/>
      <c r="H52" s="23"/>
      <c r="I52" s="23">
        <v>267.62</v>
      </c>
      <c r="J52" s="23">
        <v>340</v>
      </c>
      <c r="K52" s="23">
        <v>124694.18</v>
      </c>
      <c r="L52" s="23">
        <v>617.54</v>
      </c>
      <c r="M52" s="23">
        <v>5573.3</v>
      </c>
      <c r="N52" s="23"/>
      <c r="O52" s="23"/>
      <c r="P52" s="23"/>
      <c r="Q52" s="23"/>
      <c r="R52" s="26"/>
      <c r="S52" s="23"/>
      <c r="T52" s="23"/>
      <c r="U52" s="23">
        <f>SUM(B52:T52)</f>
        <v>300433.85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F1">
      <selection activeCell="P3" sqref="P3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37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41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>
        <f t="shared" si="0"/>
        <v>0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0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0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0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0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0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0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0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>
        <f t="shared" si="0"/>
        <v>0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0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0"/>
        <v>0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0"/>
        <v>0</v>
      </c>
    </row>
    <row r="38" spans="1:21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0"/>
        <v>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0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0"/>
        <v>0</v>
      </c>
    </row>
    <row r="41" spans="1:21" s="22" customFormat="1" ht="12.75">
      <c r="A41" s="23" t="s">
        <v>1</v>
      </c>
      <c r="B41" s="23">
        <f aca="true" t="shared" si="2" ref="B41:T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0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0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f>SUM(B48:T48)</f>
        <v>0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0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S52" s="23"/>
      <c r="T52" s="23"/>
      <c r="U52" s="23">
        <f>SUM(B52:T52)</f>
        <v>0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2" topLeftCell="J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7" sqref="K37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38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41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-10566.03</v>
      </c>
      <c r="O7" s="4"/>
      <c r="P7" s="4"/>
      <c r="Q7" s="4"/>
      <c r="R7" s="4"/>
      <c r="S7" s="4"/>
      <c r="T7" s="4"/>
      <c r="U7" s="5">
        <f t="shared" si="0"/>
        <v>-10566.03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-10566.03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-10566.03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0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0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0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0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0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0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-3.13</v>
      </c>
      <c r="O34" s="1"/>
      <c r="P34" s="1"/>
      <c r="Q34" s="1"/>
      <c r="R34" s="1"/>
      <c r="S34" s="1"/>
      <c r="T34" s="1"/>
      <c r="U34" s="5">
        <f t="shared" si="0"/>
        <v>-3.13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0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>
        <v>-2110.97</v>
      </c>
      <c r="L36" s="1"/>
      <c r="M36" s="1"/>
      <c r="N36" s="1"/>
      <c r="O36" s="1"/>
      <c r="P36" s="1"/>
      <c r="Q36" s="1"/>
      <c r="R36" s="1"/>
      <c r="S36" s="1"/>
      <c r="T36" s="1"/>
      <c r="U36" s="5">
        <f t="shared" si="0"/>
        <v>-2110.97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0"/>
        <v>0</v>
      </c>
    </row>
    <row r="38" spans="1:21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0"/>
        <v>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0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0"/>
        <v>0</v>
      </c>
    </row>
    <row r="41" spans="1:21" s="22" customFormat="1" ht="12.75">
      <c r="A41" s="23" t="s">
        <v>1</v>
      </c>
      <c r="B41" s="23">
        <f aca="true" t="shared" si="2" ref="B41:T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-2110.97</v>
      </c>
      <c r="L41" s="23">
        <f t="shared" si="2"/>
        <v>0</v>
      </c>
      <c r="M41" s="23">
        <f t="shared" si="2"/>
        <v>0</v>
      </c>
      <c r="N41" s="23">
        <f t="shared" si="2"/>
        <v>-3.13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-2114.1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0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f>SUM(B48:T48)</f>
        <v>0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0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>
        <v>-524.87</v>
      </c>
      <c r="L52" s="23"/>
      <c r="M52" s="23"/>
      <c r="N52" s="23"/>
      <c r="O52" s="23"/>
      <c r="P52" s="23"/>
      <c r="Q52" s="23"/>
      <c r="R52" s="26"/>
      <c r="S52" s="23"/>
      <c r="T52" s="23"/>
      <c r="U52" s="23">
        <f>SUM(B52:T52)</f>
        <v>-524.87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I1">
      <selection activeCell="P3" sqref="P3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39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26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>
        <f t="shared" si="0"/>
        <v>0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0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aca="true" t="shared" si="2" ref="U27:U41">SUM(B27:T27)</f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2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2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2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2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2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2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>
        <f t="shared" si="2"/>
        <v>0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2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2"/>
        <v>0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2"/>
        <v>0</v>
      </c>
    </row>
    <row r="38" spans="1:21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2"/>
        <v>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2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2"/>
        <v>0</v>
      </c>
    </row>
    <row r="41" spans="1:21" ht="12.75">
      <c r="A41" s="5" t="s">
        <v>1</v>
      </c>
      <c r="B41" s="5">
        <f aca="true" t="shared" si="3" ref="B41:T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2"/>
        <v>0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ht="12.75">
      <c r="A46" s="5" t="s">
        <v>1</v>
      </c>
      <c r="B46" s="5">
        <f aca="true" t="shared" si="4" ref="B46:T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>SUM(B46:T46)</f>
        <v>0</v>
      </c>
      <c r="V46" s="1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f>SUM(B48:T48)</f>
        <v>0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0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S52" s="23"/>
      <c r="T52" s="23"/>
      <c r="U52" s="23">
        <f>SUM(B52:T52)</f>
        <v>0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44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" sqref="R3"/>
    </sheetView>
  </sheetViews>
  <sheetFormatPr defaultColWidth="9.140625" defaultRowHeight="12.75"/>
  <cols>
    <col min="1" max="31" width="12.421875" style="0" customWidth="1"/>
  </cols>
  <sheetData>
    <row r="1" ht="15.75">
      <c r="B1" s="10" t="s">
        <v>29</v>
      </c>
    </row>
    <row r="3" spans="1:22" ht="110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44</v>
      </c>
      <c r="S3" s="13" t="s">
        <v>21</v>
      </c>
      <c r="T3" s="13" t="s">
        <v>22</v>
      </c>
      <c r="U3" s="13" t="s">
        <v>23</v>
      </c>
      <c r="V3" s="47" t="s">
        <v>45</v>
      </c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6" ht="12.75">
      <c r="A5" s="3">
        <v>1</v>
      </c>
      <c r="B5" s="15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15">
        <f>січень!C5+лютий!C5+березень!C5+квітень!C5+травень!C5+червень!C5+липень!C5+серпень!C5+вересень!C5+жовтень!C5+'листопад '!C5+грудень!C5</f>
        <v>1642181.3200000003</v>
      </c>
      <c r="D5" s="15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15">
        <f>січень!E5+лютий!E5+березень!E5+квітень!E5+травень!E5+червень!E5+липень!E5+серпень!E5+вересень!E5+жовтень!E5+'листопад '!E5+грудень!E5</f>
        <v>375666.30000000005</v>
      </c>
      <c r="F5" s="15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15">
        <f>січень!G5+лютий!G5+березень!G5+квітень!G5+травень!G5+червень!G5+липень!G5+серпень!G5+вересень!G5+жовтень!G5+'листопад '!G5+грудень!G5</f>
        <v>1400</v>
      </c>
      <c r="H5" s="15">
        <f>січень!H5+лютий!H5+березень!H5+квітень!H5+травень!H5+червень!H5+липень!H5+серпень!H5+вересень!H5+жовтень!H5+'листопад '!H5+грудень!H5</f>
        <v>213337.78000000003</v>
      </c>
      <c r="I5" s="15">
        <f>січень!I5+лютий!I5+березень!I5+квітень!I5+травень!I5+червень!I5+липень!I5+серпень!I5+вересень!I5+жовтень!I5+'листопад '!I5+грудень!I5</f>
        <v>28297.66</v>
      </c>
      <c r="J5" s="15">
        <f>січень!J5+лютий!J5+березень!J5+квітень!J5+травень!J5+червень!J5+липень!J5+серпень!J5+вересень!J5+жовтень!J5+'листопад '!J5+грудень!J5</f>
        <v>2140.14</v>
      </c>
      <c r="K5" s="15">
        <f>січень!K5+лютий!K5+березень!K5+квітень!K5+травень!K5+червень!K5+липень!K5+серпень!K5+вересень!K5+жовтень!K5+'листопад '!K5+грудень!K5</f>
        <v>251611.76</v>
      </c>
      <c r="L5" s="15">
        <f>січень!L5+лютий!L5+березень!L5+квітень!L5+травень!L5+червень!L5+липень!L5+серпень!L5+вересень!L5+жовтень!L5+'листопад '!L5+грудень!L5</f>
        <v>20092.230000000003</v>
      </c>
      <c r="M5" s="15">
        <f>січень!M5+лютий!M5+березень!M5+квітень!M5+травень!M5+червень!M5+липень!M5+серпень!M5+вересень!M5+жовтень!M5+'листопад '!M5+грудень!M5</f>
        <v>65959.46</v>
      </c>
      <c r="N5" s="15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5">
        <f>січень!O5+лютий!O5+березень!O5+квітень!O5+травень!O5+червень!O5+липень!O5+серпень!O5+вересень!O5+жовтень!O5+'листопад '!O5+грудень!O5</f>
        <v>0</v>
      </c>
      <c r="P5" s="15">
        <f>січень!P5+лютий!P5+березень!P5+квітень!P5+травень!P5+червень!P5+липень!P5+серпень!P5+вересень!P5+жовтень!P5+'листопад '!P5+грудень!P5</f>
        <v>665.02</v>
      </c>
      <c r="Q5" s="15">
        <f>січень!Q5+лютий!Q5+березень!Q5+квітень!R5+травень!Q5+червень!Q5+липень!Q5+серпень!Q5+вересень!Q5+жовтень!Q5+'листопад '!Q5+грудень!Q5</f>
        <v>0</v>
      </c>
      <c r="R5" s="15">
        <f>SUM(B5:Q5)</f>
        <v>2601351.670000001</v>
      </c>
      <c r="S5" s="15">
        <f>січень!R5+лютий!R5+березень!R5+квітень!S5+травень!R5+червень!R5+липень!R5+серпень!R5+вересень!R5+жовтень!R5+'листопад '!R5+грудень!R5</f>
        <v>0</v>
      </c>
      <c r="T5" s="15">
        <f>січень!S5+лютий!S5+березень!S5+квітень!T5+травень!S5+червень!S5+липень!S5+серпень!S5+вересень!S5+жовтень!S5+'листопад '!S5+грудень!S5</f>
        <v>0</v>
      </c>
      <c r="U5" s="15">
        <f>січень!T5+лютий!T5+березень!T5+квітень!U5+травень!T5+червень!T5+липень!T5+серпень!T5+вересень!T5+жовтень!T5+'листопад '!T5+грудень!T5</f>
        <v>0</v>
      </c>
      <c r="V5" s="16">
        <f>R5+S5+T5+U5</f>
        <v>2601351.670000001</v>
      </c>
      <c r="W5" s="17"/>
      <c r="X5" s="17"/>
      <c r="Y5" s="17"/>
      <c r="Z5" s="17"/>
    </row>
    <row r="6" spans="1:26" ht="12.75">
      <c r="A6" s="3">
        <v>3</v>
      </c>
      <c r="B6" s="15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15">
        <f>січень!C6+лютий!C6+березень!C6+квітень!C6+травень!C6+червень!C6+липень!C6+серпень!C6+вересень!C6+жовтень!C6+'листопад '!C6+грудень!C6</f>
        <v>1022239.0399999999</v>
      </c>
      <c r="D6" s="15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15">
        <f>січень!E6+лютий!E6+березень!E6+квітень!E6+травень!E6+червень!E6+липень!E6+серпень!E6+вересень!E6+жовтень!E6+'листопад '!E6+грудень!E6</f>
        <v>224097.67</v>
      </c>
      <c r="F6" s="15">
        <f>січень!F6+лютий!F6+березень!F6+квітень!F6+травень!F6+червень!F6+липень!F6+серпень!F6+вересень!F6+жовтень!F6+'листопад '!F6+грудень!F6</f>
        <v>38821</v>
      </c>
      <c r="G6" s="15">
        <f>січень!G6+лютий!G6+березень!G6+квітень!G6+травень!G6+червень!G6+липень!G6+серпень!G6+вересень!G6+жовтень!G6+'листопад '!G6+грудень!G6</f>
        <v>1120</v>
      </c>
      <c r="H6" s="15">
        <f>січень!H6+лютий!H6+березень!H6+квітень!H6+травень!H6+червень!H6+липень!H6+серпень!H6+вересень!H6+жовтень!H6+'листопад '!H6+грудень!H6</f>
        <v>147532.79</v>
      </c>
      <c r="I6" s="15">
        <f>січень!I6+лютий!I6+березень!I6+квітень!I6+травень!I6+червень!I6+липень!I6+серпень!I6+вересень!I6+жовтень!I6+'листопад '!I6+грудень!I6</f>
        <v>34656.590000000004</v>
      </c>
      <c r="J6" s="15">
        <f>січень!J6+лютий!J6+березень!J6+квітень!J6+травень!J6+червень!J6+липень!J6+серпень!J6+вересень!J6+жовтень!J6+'листопад '!J6+грудень!J6</f>
        <v>0</v>
      </c>
      <c r="K6" s="15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15">
        <f>січень!L6+лютий!L6+березень!L6+квітень!L6+травень!L6+червень!L6+липень!L6+серпень!L6+вересень!L6+жовтень!L6+'листопад '!L6+грудень!L6</f>
        <v>6565.719999999999</v>
      </c>
      <c r="M6" s="15">
        <f>січень!M6+лютий!M6+березень!M6+квітень!M6+травень!M6+червень!M6+липень!M6+серпень!M6+вересень!M6+жовтень!M6+'листопад '!M6+грудень!M6</f>
        <v>63953.96000000001</v>
      </c>
      <c r="N6" s="15">
        <f>січень!N6+лютий!N6+березень!N6+квітень!N6+травень!N6+червень!N6+липень!N6+серпень!N6+вересень!N6+жовтень!N6+'листопад '!N6+грудень!N6</f>
        <v>62124.759999999995</v>
      </c>
      <c r="O6" s="15">
        <f>січень!O6+лютий!O6+березень!O6+квітень!O6+травень!O6+червень!O6+липень!O6+серпень!O6+вересень!O6+жовтень!O6+'листопад '!O6+грудень!O6</f>
        <v>0</v>
      </c>
      <c r="P6" s="15">
        <f>січень!P6+лютий!P6+березень!P6+квітень!P6+травень!P6+червень!P6+липень!P6+серпень!P6+вересень!P6+жовтень!P6+'листопад '!P6+грудень!P6</f>
        <v>399</v>
      </c>
      <c r="Q6" s="15">
        <f>січень!Q6+лютий!Q6+березень!Q6+квітень!R6+травень!Q6+червень!Q6+липень!Q6+серпень!Q6+вересень!Q6+жовтень!Q6+'листопад '!Q6+грудень!Q6</f>
        <v>440.49</v>
      </c>
      <c r="R6" s="15">
        <f aca="true" t="shared" si="0" ref="R6:R22">SUM(B6:Q6)</f>
        <v>1601951.02</v>
      </c>
      <c r="S6" s="15">
        <f>січень!R6+лютий!R6+березень!R6+квітень!S6+травень!R6+червень!R6+липень!R6+серпень!R6+вересень!R6+жовтень!R6+'листопад '!R6+грудень!R6</f>
        <v>0</v>
      </c>
      <c r="T6" s="15">
        <f>січень!S6+лютий!S6+березень!S6+квітень!T6+травень!S6+червень!S6+липень!S6+серпень!S6+вересень!S6+жовтень!S6+'листопад '!S6+грудень!S6</f>
        <v>0</v>
      </c>
      <c r="U6" s="15">
        <f>січень!T6+лютий!T6+березень!T6+квітень!U6+травень!T6+червень!T6+липень!T6+серпень!T6+вересень!T6+жовтень!T6+'листопад '!T6+грудень!T6</f>
        <v>0</v>
      </c>
      <c r="V6" s="16">
        <f aca="true" t="shared" si="1" ref="V6:V22">R6+S6+T6+U6</f>
        <v>1601951.02</v>
      </c>
      <c r="W6" s="17"/>
      <c r="X6" s="17"/>
      <c r="Y6" s="17"/>
      <c r="Z6" s="17"/>
    </row>
    <row r="7" spans="1:26" ht="12.75">
      <c r="A7" s="3">
        <v>4</v>
      </c>
      <c r="B7" s="15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15">
        <f>січень!C7+лютий!C7+березень!C7+квітень!C7+травень!C7+червень!C7+липень!C7+серпень!C7+вересень!C7+жовтень!C7+'листопад '!C7+грудень!C7</f>
        <v>945109.7000000001</v>
      </c>
      <c r="D7" s="15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15">
        <f>січень!E7+лютий!E7+березень!E7+квітень!E7+травень!E7+червень!E7+липень!E7+серпень!E7+вересень!E7+жовтень!E7+'листопад '!E7+грудень!E7</f>
        <v>214743.73</v>
      </c>
      <c r="F7" s="15">
        <f>січень!F7+лютий!F7+березень!F7+квітень!F7+травень!F7+червень!F7+липень!F7+серпень!F7+вересень!F7+жовтень!F7+'листопад '!F7+грудень!F7</f>
        <v>39260</v>
      </c>
      <c r="G7" s="15">
        <f>січень!G7+лютий!G7+березень!G7+квітень!G7+травень!G7+червень!G7+липень!G7+серпень!G7+вересень!G7+жовтень!G7+'листопад '!G7+грудень!G7</f>
        <v>1120</v>
      </c>
      <c r="H7" s="15">
        <f>січень!H7+лютий!H7+березень!H7+квітень!H7+травень!H7+червень!H7+липень!H7+серпень!H7+вересень!H7+жовтень!H7+'листопад '!H7+грудень!H7</f>
        <v>108353.70999999999</v>
      </c>
      <c r="I7" s="15">
        <f>січень!I7+лютий!I7+березень!I7+квітень!I7+травень!I7+червень!I7+липень!I7+серпень!I7+вересень!I7+жовтень!I7+'листопад '!I7+грудень!I7</f>
        <v>28666.52</v>
      </c>
      <c r="J7" s="15">
        <f>січень!J7+лютий!J7+березень!J7+квітень!J7+травень!J7+червень!J7+липень!J7+серпень!J7+вересень!J7+жовтень!J7+'листопад '!J7+грудень!J7</f>
        <v>2782.26</v>
      </c>
      <c r="K7" s="15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15">
        <f>січень!L7+лютий!L7+березень!L7+квітень!L7+травень!L7+червень!L7+липень!L7+серпень!L7+вересень!L7+жовтень!L7+'листопад '!L7+грудень!L7</f>
        <v>13526.74</v>
      </c>
      <c r="M7" s="15">
        <f>січень!M7+лютий!M7+березень!M7+квітень!M7+травень!M7+червень!M7+липень!M7+серпень!M7+вересень!M7+жовтень!M7+'листопад '!M7+грудень!M7</f>
        <v>66202.65</v>
      </c>
      <c r="N7" s="15">
        <f>січень!N7+лютий!N7+березень!N7+квітень!N7+травень!N7+червень!N7+липень!N7+серпень!N7+вересень!N7+жовтень!N7+'листопад '!N7+грудень!N7</f>
        <v>121826.72</v>
      </c>
      <c r="O7" s="15">
        <f>січень!O7+лютий!O7+березень!O7+квітень!O7+травень!O7+червень!O7+липень!O7+серпень!O7+вересень!O7+жовтень!O7+'листопад '!O7+грудень!O7</f>
        <v>0</v>
      </c>
      <c r="P7" s="15">
        <f>січень!P7+лютий!P7+березень!P7+квітень!P7+травень!P7+червень!P7+липень!P7+серпень!P7+вересень!P7+жовтень!P7+'листопад '!P7+грудень!P7</f>
        <v>532</v>
      </c>
      <c r="Q7" s="15">
        <f>січень!Q7+лютий!Q7+березень!Q7+квітень!R7+травень!Q7+червень!Q7+липень!Q7+серпень!Q7+вересень!Q7+жовтень!Q7+'листопад '!Q7+грудень!Q7</f>
        <v>440.49</v>
      </c>
      <c r="R7" s="15">
        <f t="shared" si="0"/>
        <v>1542564.52</v>
      </c>
      <c r="S7" s="15">
        <f>січень!R7+лютий!R7+березень!R7+квітень!S7+травень!R7+червень!R7+липень!R7+серпень!R7+вересень!R7+жовтень!R7+'листопад '!R7+грудень!R7</f>
        <v>0</v>
      </c>
      <c r="T7" s="15">
        <f>січень!S7+лютий!S7+березень!S7+квітень!T7+травень!S7+червень!S7+липень!S7+серпень!S7+вересень!S7+жовтень!S7+'листопад '!S7+грудень!S7</f>
        <v>0</v>
      </c>
      <c r="U7" s="15">
        <f>січень!T7+лютий!T7+березень!T7+квітень!U7+травень!T7+червень!T7+липень!T7+серпень!T7+вересень!T7+жовтень!T7+'листопад '!T7+грудень!T7</f>
        <v>62707.32</v>
      </c>
      <c r="V7" s="16">
        <f t="shared" si="1"/>
        <v>1605271.84</v>
      </c>
      <c r="W7" s="17"/>
      <c r="X7" s="17"/>
      <c r="Y7" s="17"/>
      <c r="Z7" s="17"/>
    </row>
    <row r="8" spans="1:26" ht="12.75">
      <c r="A8" s="3">
        <v>5</v>
      </c>
      <c r="B8" s="15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15">
        <f>січень!C8+лютий!C8+березень!C8+квітень!C8+травень!C8+червень!C8+липень!C8+серпень!C8+вересень!C8+жовтень!C8+'листопад '!C8+грудень!C8</f>
        <v>2349597.58</v>
      </c>
      <c r="D8" s="15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15">
        <f>січень!E8+лютий!E8+березень!E8+квітень!E8+травень!E8+червень!E8+липень!E8+серпень!E8+вересень!E8+жовтень!E8+'листопад '!E8+грудень!E8</f>
        <v>519052.3499999999</v>
      </c>
      <c r="F8" s="15">
        <f>січень!F8+лютий!F8+березень!F8+квітень!F8+травень!F8+червень!F8+липень!F8+серпень!F8+вересень!F8+жовтень!F8+'листопад '!F8+грудень!F8</f>
        <v>6024</v>
      </c>
      <c r="G8" s="15">
        <f>січень!G8+лютий!G8+березень!G8+квітень!G8+травень!G8+червень!G8+липень!G8+серпень!G8+вересень!G8+жовтень!G8+'листопад '!G8+грудень!G8</f>
        <v>1680</v>
      </c>
      <c r="H8" s="15">
        <f>січень!H8+лютий!H8+березень!H8+квітень!H8+травень!H8+червень!H8+липень!H8+серпень!H8+вересень!H8+жовтень!H8+'листопад '!H8+грудень!H8</f>
        <v>289210.22000000003</v>
      </c>
      <c r="I8" s="15">
        <f>січень!I8+лютий!I8+березень!I8+квітень!I8+травень!I8+червень!I8+липень!I8+серпень!I8+вересень!I8+жовтень!I8+'листопад '!I8+грудень!I8</f>
        <v>27428.22</v>
      </c>
      <c r="J8" s="15">
        <f>січень!J8+лютий!J8+березень!J8+квітень!J8+травень!J8+червень!J8+липень!J8+серпень!J8+вересень!J8+жовтень!J8+'листопад '!J8+грудень!J8</f>
        <v>2106.6</v>
      </c>
      <c r="K8" s="15">
        <f>січень!K8+лютий!K8+березень!K8+квітень!K8+травень!K8+червень!K8+липень!K8+серпень!K8+вересень!K8+жовтень!K8+'листопад '!K8+грудень!K8</f>
        <v>485220.56999999995</v>
      </c>
      <c r="L8" s="15">
        <f>січень!L8+лютий!L8+березень!L8+квітень!L8+травень!L8+червень!L8+липень!L8+серпень!L8+вересень!L8+жовтень!L8+'листопад '!L8+грудень!L8</f>
        <v>22396.25</v>
      </c>
      <c r="M8" s="15">
        <f>січень!M8+лютий!M8+березень!M8+квітень!M8+травень!M8+червень!M8+липень!M8+серпень!M8+вересень!M8+жовтень!M8+'листопад '!M8+грудень!M8</f>
        <v>109348.59</v>
      </c>
      <c r="N8" s="15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15">
        <f>січень!O8+лютий!O8+березень!O8+квітень!O8+травень!O8+червень!O8+липень!O8+серпень!O8+вересень!O8+жовтень!O8+'листопад '!O8+грудень!O8</f>
        <v>0</v>
      </c>
      <c r="P8" s="15">
        <f>січень!P8+лютий!P8+березень!P8+квітень!P8+травень!P8+червень!P8+липень!P8+серпень!P8+вересень!P8+жовтень!P8+'листопад '!P8+грудень!P8</f>
        <v>399</v>
      </c>
      <c r="Q8" s="15">
        <f>січень!Q8+лютий!Q8+березень!Q8+квітень!R8+травень!Q8+червень!Q8+липень!Q8+серпень!Q8+вересень!Q8+жовтень!Q8+'листопад '!Q8+грудень!Q8</f>
        <v>0</v>
      </c>
      <c r="R8" s="15">
        <f t="shared" si="0"/>
        <v>3812463.3800000004</v>
      </c>
      <c r="S8" s="15">
        <f>січень!R8+лютий!R8+березень!R8+квітень!S8+травень!R8+червень!R8+липень!R8+серпень!R8+вересень!R8+жовтень!R8+'листопад '!R8+грудень!R8</f>
        <v>0</v>
      </c>
      <c r="T8" s="15">
        <f>січень!S8+лютий!S8+березень!S8+квітень!T8+травень!S8+червень!S8+липень!S8+серпень!S8+вересень!S8+жовтень!S8+'листопад '!S8+грудень!S8</f>
        <v>0</v>
      </c>
      <c r="U8" s="15">
        <f>січень!T8+лютий!T8+березень!T8+квітень!U8+травень!T8+червень!T8+липень!T8+серпень!T8+вересень!T8+жовтень!T8+'листопад '!T8+грудень!T8</f>
        <v>0</v>
      </c>
      <c r="V8" s="16">
        <f t="shared" si="1"/>
        <v>3812463.3800000004</v>
      </c>
      <c r="W8" s="17"/>
      <c r="X8" s="17"/>
      <c r="Y8" s="17"/>
      <c r="Z8" s="17"/>
    </row>
    <row r="9" spans="1:26" ht="12.75">
      <c r="A9" s="3">
        <v>6</v>
      </c>
      <c r="B9" s="15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15">
        <f>січень!C9+лютий!C9+березень!C9+квітень!C9+травень!C9+червень!C9+липень!C9+серпень!C9+вересень!C9+жовтень!C9+'листопад '!C9+грудень!C9</f>
        <v>1343733.5300000003</v>
      </c>
      <c r="D9" s="15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15">
        <f>січень!E9+лютий!E9+березень!E9+квітень!E9+травень!E9+червень!E9+липень!E9+серпень!E9+вересень!E9+жовтень!E9+'листопад '!E9+грудень!E9</f>
        <v>304792.88</v>
      </c>
      <c r="F9" s="15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15">
        <f>січень!G9+лютий!G9+березень!G9+квітень!G9+травень!G9+червень!G9+липень!G9+серпень!G9+вересень!G9+жовтень!G9+'листопад '!G9+грудень!G9</f>
        <v>1680</v>
      </c>
      <c r="H9" s="15">
        <f>січень!H9+лютий!H9+березень!H9+квітень!H9+травень!H9+червень!H9+липень!H9+серпень!H9+вересень!H9+жовтень!H9+'листопад '!H9+грудень!H9</f>
        <v>198496.13999999998</v>
      </c>
      <c r="I9" s="15">
        <f>січень!I9+лютий!I9+березень!I9+квітень!I9+травень!I9+червень!I9+липень!I9+серпень!I9+вересень!I9+жовтень!I9+'листопад '!I9+грудень!I9</f>
        <v>113951</v>
      </c>
      <c r="J9" s="15">
        <f>січень!J9+лютий!J9+березень!J9+квітень!J9+травень!J9+червень!J9+липень!J9+серпень!J9+вересень!J9+жовтень!J9+'листопад '!J9+грудень!J9</f>
        <v>0</v>
      </c>
      <c r="K9" s="15">
        <f>січень!K9+лютий!K9+березень!K9+квітень!K9+травень!K9+червень!K9+липень!K9+серпень!K9+вересень!K9+жовтень!K9+'листопад '!K9+грудень!K9</f>
        <v>381937.74000000005</v>
      </c>
      <c r="L9" s="15">
        <f>січень!L9+лютий!L9+березень!L9+квітень!L9+травень!L9+червень!L9+липень!L9+серпень!L9+вересень!L9+жовтень!L9+'листопад '!L9+грудень!L9</f>
        <v>16839.39</v>
      </c>
      <c r="M9" s="15">
        <f>січень!M9+лютий!M9+березень!M9+квітень!M9+травень!M9+червень!M9+липень!M9+серпень!M9+вересень!M9+жовтень!M9+'листопад '!M9+грудень!M9</f>
        <v>65052.57000000001</v>
      </c>
      <c r="N9" s="15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15">
        <f>січень!O9+лютий!O9+березень!O9+квітень!O9+травень!O9+червень!O9+липень!O9+серпень!O9+вересень!O9+жовтень!O9+'листопад '!O9+грудень!O9</f>
        <v>0</v>
      </c>
      <c r="P9" s="15">
        <f>січень!P9+лютий!P9+березень!P9+квітень!P9+травень!P9+червень!P9+липень!P9+серпень!P9+вересень!P9+жовтень!P9+'листопад '!P9+грудень!P9</f>
        <v>266</v>
      </c>
      <c r="Q9" s="15">
        <f>січень!Q9+лютий!Q9+березень!Q9+квітень!R9+травень!Q9+червень!Q9+липень!Q9+серпень!Q9+вересень!Q9+жовтень!Q9+'листопад '!Q9+грудень!Q9</f>
        <v>0</v>
      </c>
      <c r="R9" s="15">
        <f t="shared" si="0"/>
        <v>2426749.25</v>
      </c>
      <c r="S9" s="15">
        <f>січень!R9+лютий!R9+березень!R9+квітень!S9+травень!R9+червень!R9+липень!R9+серпень!R9+вересень!R9+жовтень!R9+'листопад '!R9+грудень!R9</f>
        <v>0</v>
      </c>
      <c r="T9" s="15">
        <f>січень!S9+лютий!S9+березень!S9+квітень!T9+травень!S9+червень!S9+липень!S9+серпень!S9+вересень!S9+жовтень!S9+'листопад '!S9+грудень!S9</f>
        <v>0</v>
      </c>
      <c r="U9" s="15">
        <f>січень!T9+лютий!T9+березень!T9+квітень!U9+травень!T9+червень!T9+липень!T9+серпень!T9+вересень!T9+жовтень!T9+'листопад '!T9+грудень!T9</f>
        <v>0</v>
      </c>
      <c r="V9" s="16">
        <f t="shared" si="1"/>
        <v>2426749.25</v>
      </c>
      <c r="W9" s="17"/>
      <c r="X9" s="17"/>
      <c r="Y9" s="17"/>
      <c r="Z9" s="17"/>
    </row>
    <row r="10" spans="1:26" ht="12.75">
      <c r="A10" s="3">
        <v>11</v>
      </c>
      <c r="B10" s="15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15">
        <f>січень!C10+лютий!C10+березень!C10+квітень!C10+травень!C10+червень!C10+липень!C10+серпень!C10+вересень!C10+жовтень!C10+'листопад '!C10+грудень!C10</f>
        <v>636623.1299999999</v>
      </c>
      <c r="D10" s="15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15">
        <f>січень!E10+лютий!E10+березень!E10+квітень!E10+травень!E10+червень!E10+липень!E10+серпень!E10+вересень!E10+жовтень!E10+'листопад '!E10+грудень!E10</f>
        <v>148868.53</v>
      </c>
      <c r="F10" s="15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15">
        <f>січень!G10+лютий!G10+березень!G10+квітень!G10+травень!G10+червень!G10+липень!G10+серпень!G10+вересень!G10+жовтень!G10+'листопад '!G10+грудень!G10</f>
        <v>840</v>
      </c>
      <c r="H10" s="15">
        <f>січень!H10+лютий!H10+березень!H10+квітень!H10+травень!H10+червень!H10+липень!H10+серпень!H10+вересень!H10+жовтень!H10+'листопад '!H10+грудень!H10</f>
        <v>125949.14</v>
      </c>
      <c r="I10" s="15">
        <f>січень!I10+лютий!I10+березень!I10+квітень!I10+травень!I10+червень!I10+липень!I10+серпень!I10+вересень!I10+жовтень!I10+'листопад '!I10+грудень!I10</f>
        <v>17211.14</v>
      </c>
      <c r="J10" s="15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15">
        <f>січень!K10+лютий!K10+березень!K10+квітень!K10+травень!K10+червень!K10+липень!K10+серпень!K10+вересень!K10+жовтень!K10+'листопад '!K10+грудень!K10</f>
        <v>70321.26</v>
      </c>
      <c r="L10" s="15">
        <f>січень!L10+лютий!L10+березень!L10+квітень!L10+травень!L10+червень!L10+липень!L10+серпень!L10+вересень!L10+жовтень!L10+'листопад '!L10+грудень!L10</f>
        <v>2625.1400000000003</v>
      </c>
      <c r="M10" s="15">
        <f>січень!M10+лютий!M10+березень!M10+квітень!M10+травень!M10+червень!M10+липень!M10+серпень!M10+вересень!M10+жовтень!M10+'листопад '!M10+грудень!M10</f>
        <v>30162.989999999998</v>
      </c>
      <c r="N10" s="15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15">
        <f>січень!O10+лютий!O10+березень!O10+квітень!O10+травень!O10+червень!O10+липень!O10+серпень!O10+вересень!O10+жовтень!O10+'листопад '!O10+грудень!O10</f>
        <v>0</v>
      </c>
      <c r="P10" s="15">
        <f>січень!P10+лютий!P10+березень!P10+квітень!P10+травень!P10+червень!P10+липень!P10+серпень!P10+вересень!P10+жовтень!P10+'листопад '!P10+грудень!P10</f>
        <v>133</v>
      </c>
      <c r="Q10" s="15">
        <f>січень!Q10+лютий!Q10+березень!Q10+квітень!R10+травень!Q10+червень!Q10+липень!Q10+серпень!Q10+вересень!Q10+жовтень!Q10+'листопад '!Q10+грудень!Q10</f>
        <v>432.22</v>
      </c>
      <c r="R10" s="15">
        <f t="shared" si="0"/>
        <v>1033166.5499999999</v>
      </c>
      <c r="S10" s="15">
        <f>січень!R10+лютий!R10+березень!R10+квітень!S10+травень!R10+червень!R10+липень!R10+серпень!R10+вересень!R10+жовтень!R10+'листопад '!R10+грудень!R10</f>
        <v>0</v>
      </c>
      <c r="T10" s="15">
        <f>січень!S10+лютий!S10+березень!S10+квітень!T10+травень!S10+червень!S10+липень!S10+серпень!S10+вересень!S10+жовтень!S10+'листопад '!S10+грудень!S10</f>
        <v>0</v>
      </c>
      <c r="U10" s="15">
        <f>січень!T10+лютий!T10+березень!T10+квітень!U10+травень!T10+червень!T10+липень!T10+серпень!T10+вересень!T10+жовтень!T10+'листопад '!T10+грудень!T10</f>
        <v>0</v>
      </c>
      <c r="V10" s="16">
        <f t="shared" si="1"/>
        <v>1033166.5499999999</v>
      </c>
      <c r="W10" s="17"/>
      <c r="X10" s="17"/>
      <c r="Y10" s="17"/>
      <c r="Z10" s="17"/>
    </row>
    <row r="11" spans="1:26" ht="12.75">
      <c r="A11" s="3">
        <v>12</v>
      </c>
      <c r="B11" s="15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15">
        <f>січень!C11+лютий!C11+березень!C11+квітень!C11+травень!C11+червень!C11+липень!C11+серпень!C11+вересень!C11+жовтень!C11+'листопад '!C11+грудень!C11</f>
        <v>1219468.39</v>
      </c>
      <c r="D11" s="15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15">
        <f>січень!E11+лютий!E11+березень!E11+квітень!E11+травень!E11+червень!E11+липень!E11+серпень!E11+вересень!E11+жовтень!E11+'листопад '!E11+грудень!E11</f>
        <v>270700.21</v>
      </c>
      <c r="F11" s="15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15">
        <f>січень!G11+лютий!G11+березень!G11+квітень!G11+травень!G11+червень!G11+липень!G11+серпень!G11+вересень!G11+жовтень!G11+'листопад '!G11+грудень!G11</f>
        <v>1400</v>
      </c>
      <c r="H11" s="15">
        <f>січень!H11+лютий!H11+березень!H11+квітень!H11+травень!H11+червень!H11+липень!H11+серпень!H11+вересень!H11+жовтень!H11+'листопад '!H11+грудень!H11</f>
        <v>215957.32</v>
      </c>
      <c r="I11" s="15">
        <f>січень!I11+лютий!I11+березень!I11+квітень!I11+травень!I11+червень!I11+липень!I11+серпень!I11+вересень!I11+жовтень!I11+'листопад '!I11+грудень!I11</f>
        <v>97831.22</v>
      </c>
      <c r="J11" s="15">
        <f>січень!J11+лютий!J11+березень!J11+квітень!J11+травень!J11+червень!J11+липень!J11+серпень!J11+вересень!J11+жовтень!J11+'листопад '!J11+грудень!J11</f>
        <v>0</v>
      </c>
      <c r="K11" s="15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15">
        <f>січень!L11+лютий!L11+березень!L11+квітень!L11+травень!L11+червень!L11+липень!L11+серпень!L11+вересень!L11+жовтень!L11+'листопад '!L11+грудень!L11</f>
        <v>9376.500000000002</v>
      </c>
      <c r="M11" s="15">
        <f>січень!M11+лютий!M11+березень!M11+квітень!M11+травень!M11+червень!M11+липень!M11+серпень!M11+вересень!M11+жовтень!M11+'листопад '!M11+грудень!M11</f>
        <v>82720.19</v>
      </c>
      <c r="N11" s="15">
        <f>січень!N11+лютий!N11+березень!N11+квітень!N11+травень!N11+червень!N11+липень!N11+серпень!N11+вересень!N11+жовтень!N11+'листопад '!N11+грудень!N11</f>
        <v>162372.61</v>
      </c>
      <c r="O11" s="15">
        <f>січень!O11+лютий!O11+березень!O11+квітень!O11+травень!O11+червень!O11+липень!O11+серпень!O11+вересень!O11+жовтень!O11+'листопад '!O11+грудень!O11</f>
        <v>0</v>
      </c>
      <c r="P11" s="15">
        <f>січень!P11+лютий!P11+березень!P11+квітень!P11+травень!P11+червень!P11+липень!P11+серпень!P11+вересень!P11+жовтень!P11+'листопад '!P11+грудень!P11</f>
        <v>133</v>
      </c>
      <c r="Q11" s="15">
        <f>січень!Q11+лютий!Q11+березень!Q11+квітень!R11+травень!Q11+червень!Q11+липень!Q11+серпень!Q11+вересень!Q11+жовтень!Q11+'листопад '!Q11+грудень!Q11</f>
        <v>440.51</v>
      </c>
      <c r="R11" s="15">
        <f t="shared" si="0"/>
        <v>2060399.95</v>
      </c>
      <c r="S11" s="15">
        <f>січень!R11+лютий!R11+березень!R11+квітень!S11+травень!R11+червень!R11+липень!R11+серпень!R11+вересень!R11+жовтень!R11+'листопад '!R11+грудень!R11</f>
        <v>0</v>
      </c>
      <c r="T11" s="15">
        <f>січень!S11+лютий!S11+березень!S11+квітень!T11+травень!S11+червень!S11+липень!S11+серпень!S11+вересень!S11+жовтень!S11+'листопад '!S11+грудень!S11</f>
        <v>0</v>
      </c>
      <c r="U11" s="15">
        <f>січень!T11+лютий!T11+березень!T11+квітень!U11+травень!T11+червень!T11+липень!T11+серпень!T11+вересень!T11+жовтень!T11+'листопад '!T11+грудень!T11</f>
        <v>0</v>
      </c>
      <c r="V11" s="16">
        <f t="shared" si="1"/>
        <v>2060399.95</v>
      </c>
      <c r="W11" s="17"/>
      <c r="X11" s="17"/>
      <c r="Y11" s="17"/>
      <c r="Z11" s="17"/>
    </row>
    <row r="12" spans="1:26" ht="12.75">
      <c r="A12" s="3">
        <v>13</v>
      </c>
      <c r="B12" s="15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15">
        <f>січень!C12+лютий!C12+березень!C12+квітень!C12+травень!C12+червень!C12+липень!C12+серпень!C12+вересень!C12+жовтень!C12+'листопад '!C12+грудень!C12</f>
        <v>1054482.23</v>
      </c>
      <c r="D12" s="15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15">
        <f>січень!E12+лютий!E12+березень!E12+квітень!E12+травень!E12+червень!E12+липень!E12+серпень!E12+вересень!E12+жовтень!E12+'листопад '!E12+грудень!E12</f>
        <v>237361.79</v>
      </c>
      <c r="F12" s="15">
        <f>січень!F12+лютий!F12+березень!F12+квітень!F12+травень!F12+червень!F12+липень!F12+серпень!F12+вересень!F12+жовтень!F12+'листопад '!F12+грудень!F12</f>
        <v>28909.8</v>
      </c>
      <c r="G12" s="15">
        <f>січень!G12+лютий!G12+березень!G12+квітень!G12+травень!G12+червень!G12+липень!G12+серпень!G12+вересень!G12+жовтень!G12+'листопад '!G12+грудень!G12</f>
        <v>1120</v>
      </c>
      <c r="H12" s="15">
        <f>січень!H12+лютий!H12+березень!H12+квітень!H12+травень!H12+червень!H12+липень!H12+серпень!H12+вересень!H12+жовтень!H12+'листопад '!H12+грудень!H12</f>
        <v>123378.51999999999</v>
      </c>
      <c r="I12" s="15">
        <f>січень!I12+лютий!I12+березень!I12+квітень!I12+травень!I12+червень!I12+липень!I12+серпень!I12+вересень!I12+жовтень!I12+'листопад '!I12+грудень!I12</f>
        <v>32951.96</v>
      </c>
      <c r="J12" s="15">
        <f>січень!J12+лютий!J12+березень!J12+квітень!J12+травень!J12+червень!J12+липень!J12+серпень!J12+вересень!J12+жовтень!J12+'листопад '!J12+грудень!J12</f>
        <v>120</v>
      </c>
      <c r="K12" s="15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15">
        <f>січень!L12+лютий!L12+березень!L12+квітень!L12+травень!L12+червень!L12+липень!L12+серпень!L12+вересень!L12+жовтень!L12+'листопад '!L12+грудень!L12</f>
        <v>5887.139999999999</v>
      </c>
      <c r="M12" s="15">
        <f>січень!M12+лютий!M12+березень!M12+квітень!M12+травень!M12+червень!M12+липень!M12+серпень!M12+вересень!M12+жовтень!M12+'листопад '!M12+грудень!M12</f>
        <v>59534.3</v>
      </c>
      <c r="N12" s="15">
        <f>січень!N12+лютий!N12+березень!N12+квітень!N12+травень!N12+червень!N12+липень!N12+серпень!N12+вересень!N12+жовтень!N12+'листопад '!N12+грудень!N12</f>
        <v>130470.51</v>
      </c>
      <c r="O12" s="15">
        <f>січень!O12+лютий!O12+березень!O12+квітень!O12+травень!O12+червень!O12+липень!O12+серпень!O12+вересень!O12+жовтень!O12+'листопад '!O12+грудень!O12</f>
        <v>0</v>
      </c>
      <c r="P12" s="15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15">
        <f>січень!Q12+лютий!Q12+березень!Q12+квітень!R12+травень!Q12+червень!Q12+липень!Q12+серпень!Q12+вересень!Q12+жовтень!Q12+'листопад '!Q12+грудень!Q12</f>
        <v>440.52</v>
      </c>
      <c r="R12" s="15">
        <f t="shared" si="0"/>
        <v>1674656.77</v>
      </c>
      <c r="S12" s="15">
        <f>січень!R12+лютий!R12+березень!R12+квітень!S12+травень!R12+червень!R12+липень!R12+серпень!R12+вересень!R12+жовтень!R12+'листопад '!R12+грудень!R12</f>
        <v>0</v>
      </c>
      <c r="T12" s="15">
        <f>січень!S12+лютий!S12+березень!S12+квітень!T12+травень!S12+червень!S12+липень!S12+серпень!S12+вересень!S12+жовтень!S12+'листопад '!S12+грудень!S12</f>
        <v>0</v>
      </c>
      <c r="U12" s="15">
        <f>січень!T12+лютий!T12+березень!T12+квітень!U12+травень!T12+червень!T12+липень!T12+серпень!T12+вересень!T12+жовтень!T12+'листопад '!T12+грудень!T12</f>
        <v>73245.96</v>
      </c>
      <c r="V12" s="16">
        <f t="shared" si="1"/>
        <v>1747902.73</v>
      </c>
      <c r="W12" s="17"/>
      <c r="X12" s="17"/>
      <c r="Y12" s="17"/>
      <c r="Z12" s="17"/>
    </row>
    <row r="13" spans="1:26" ht="12.75">
      <c r="A13" s="3">
        <v>14</v>
      </c>
      <c r="B13" s="15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15">
        <f>січень!C13+лютий!C13+березень!C13+квітень!C13+травень!C13+червень!C13+липень!C13+серпень!C13+вересень!C13+жовтень!C13+'листопад '!C13+грудень!C13</f>
        <v>610682.1399999999</v>
      </c>
      <c r="D13" s="15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15">
        <f>січень!E13+лютий!E13+березень!E13+квітень!E13+травень!E13+червень!E13+липень!E13+серпень!E13+вересень!E13+жовтень!E13+'листопад '!E13+грудень!E13</f>
        <v>124595.76999999999</v>
      </c>
      <c r="F13" s="15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15">
        <f>січень!G13+лютий!G13+березень!G13+квітень!G13+травень!G13+червень!G13+липень!G13+серпень!G13+вересень!G13+жовтень!G13+'листопад '!G13+грудень!G13</f>
        <v>840</v>
      </c>
      <c r="H13" s="15">
        <f>січень!H13+лютий!H13+березень!H13+квітень!H13+травень!H13+червень!H13+липень!H13+серпень!H13+вересень!H13+жовтень!H13+'листопад '!H13+грудень!H13</f>
        <v>58382.53999999999</v>
      </c>
      <c r="I13" s="15">
        <f>січень!I13+лютий!I13+березень!I13+квітень!I13+травень!I13+червень!I13+липень!I13+серпень!I13+вересень!I13+жовтень!I13+'листопад '!I13+грудень!I13</f>
        <v>9940.56</v>
      </c>
      <c r="J13" s="15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15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15">
        <f>січень!L13+лютий!L13+березень!L13+квітень!L13+травень!L13+червень!L13+липень!L13+серпень!L13+вересень!L13+жовтень!L13+'листопад '!L13+грудень!L13</f>
        <v>2590.14</v>
      </c>
      <c r="M13" s="15">
        <f>січень!M13+лютий!M13+березень!M13+квітень!M13+травень!M13+червень!M13+липень!M13+серпень!M13+вересень!M13+жовтень!M13+'листопад '!M13+грудень!M13</f>
        <v>24155.61</v>
      </c>
      <c r="N13" s="15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15">
        <f>січень!O13+лютий!O13+березень!O13+квітень!O13+травень!O13+червень!O13+липень!O13+серпень!O13+вересень!O13+жовтень!O13+'листопад '!O13+грудень!O13</f>
        <v>106928.3</v>
      </c>
      <c r="P13" s="15">
        <f>січень!P13+лютий!P13+березень!P13+квітень!P13+травень!P13+червень!P13+липень!P13+серпень!P13+вересень!P13+жовтень!P13+'листопад '!P13+грудень!P13</f>
        <v>133</v>
      </c>
      <c r="Q13" s="15">
        <f>січень!Q13+лютий!Q13+березень!Q13+квітень!R13+травень!Q13+червень!Q13+липень!Q13+серпень!Q13+вересень!Q13+жовтень!Q13+'листопад '!Q13+грудень!Q13</f>
        <v>440.49</v>
      </c>
      <c r="R13" s="15">
        <f t="shared" si="0"/>
        <v>938688.55</v>
      </c>
      <c r="S13" s="15">
        <f>січень!R13+лютий!R13+березень!R13+квітень!S13+травень!R13+червень!R13+липень!R13+серпень!R13+вересень!R13+жовтень!R13+'листопад '!R13+грудень!R13</f>
        <v>0</v>
      </c>
      <c r="T13" s="15">
        <f>січень!S13+лютий!S13+березень!S13+квітень!T13+травень!S13+червень!S13+липень!S13+серпень!S13+вересень!S13+жовтень!S13+'листопад '!S13+грудень!S13</f>
        <v>0</v>
      </c>
      <c r="U13" s="15">
        <f>січень!T13+лютий!T13+березень!T13+квітень!U13+травень!T13+червень!T13+липень!T13+серпень!T13+вересень!T13+жовтень!T13+'листопад '!T13+грудень!T13</f>
        <v>0</v>
      </c>
      <c r="V13" s="16">
        <f t="shared" si="1"/>
        <v>938688.55</v>
      </c>
      <c r="W13" s="17"/>
      <c r="X13" s="17"/>
      <c r="Y13" s="17"/>
      <c r="Z13" s="17"/>
    </row>
    <row r="14" spans="1:26" ht="12.75">
      <c r="A14" s="3">
        <v>16</v>
      </c>
      <c r="B14" s="15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15">
        <f>січень!C14+лютий!C14+березень!C14+квітень!C14+травень!C14+червень!C14+липень!C14+серпень!C14+вересень!C14+жовтень!C14+'листопад '!C14+грудень!C14</f>
        <v>1091656.6</v>
      </c>
      <c r="D14" s="15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15">
        <f>січень!E14+лютий!E14+березень!E14+квітень!E14+травень!E14+червень!E14+липень!E14+серпень!E14+вересень!E14+жовтень!E14+'листопад '!E14+грудень!E14</f>
        <v>248019.27000000002</v>
      </c>
      <c r="F14" s="15">
        <f>січень!F14+лютий!F14+березень!F14+квітень!F14+травень!F14+червень!F14+липень!F14+серпень!F14+вересень!F14+жовтень!F14+'листопад '!F14+грудень!F14</f>
        <v>1016.5</v>
      </c>
      <c r="G14" s="15">
        <f>січень!G14+лютий!G14+березень!G14+квітень!G14+травень!G14+червень!G14+липень!G14+серпень!G14+вересень!G14+жовтень!G14+'листопад '!G14+грудень!G14</f>
        <v>1400</v>
      </c>
      <c r="H14" s="15">
        <f>січень!H14+лютий!H14+березень!H14+квітень!H14+травень!H14+червень!H14+липень!H14+серпень!H14+вересень!H14+жовтень!H14+'листопад '!H14+грудень!H14</f>
        <v>155196.27</v>
      </c>
      <c r="I14" s="15">
        <f>січень!I14+лютий!I14+березень!I14+квітень!I14+травень!I14+червень!I14+липень!I14+серпень!I14+вересень!I14+жовтень!I14+'листопад '!I14+грудень!I14</f>
        <v>12356.449999999999</v>
      </c>
      <c r="J14" s="15">
        <f>січень!J14+лютий!J14+березень!J14+квітень!J14+травень!J14+червень!J14+липень!J14+серпень!J14+вересень!J14+жовтень!J14+'листопад '!J14+грудень!J14</f>
        <v>120</v>
      </c>
      <c r="K14" s="15">
        <f>січень!K14+лютий!K14+березень!K14+квітень!K14+травень!K14+червень!K14+липень!K14+серпень!K14+вересень!K14+жовтень!K14+'листопад '!K14+грудень!K14</f>
        <v>147139.34</v>
      </c>
      <c r="L14" s="15">
        <f>січень!L14+лютий!L14+березень!L14+квітень!L14+травень!L14+червень!L14+липень!L14+серпень!L14+вересень!L14+жовтень!L14+'листопад '!L14+грудень!L14</f>
        <v>11140.789999999999</v>
      </c>
      <c r="M14" s="15">
        <f>січень!M14+лютий!M14+березень!M14+квітень!M14+травень!M14+червень!M14+липень!M14+серпень!M14+вересень!M14+жовтень!M14+'листопад '!M14+грудень!M14</f>
        <v>51593.77</v>
      </c>
      <c r="N14" s="15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15">
        <f>січень!O14+лютий!O14+березень!O14+квітень!O14+травень!O14+червень!O14+липень!O14+серпень!O14+вересень!O14+жовтень!O14+'листопад '!O14+грудень!O14</f>
        <v>0</v>
      </c>
      <c r="P14" s="15">
        <f>січень!P14+лютий!P14+березень!P14+квітень!P14+травень!P14+червень!P14+липень!P14+серпень!P14+вересень!P14+жовтень!P14+'листопад '!P14+грудень!P14</f>
        <v>399</v>
      </c>
      <c r="Q14" s="15">
        <f>січень!Q14+лютий!Q14+березень!Q14+квітень!R14+травень!Q14+червень!Q14+липень!Q14+серпень!Q14+вересень!Q14+жовтень!Q14+'листопад '!Q14+грудень!Q14</f>
        <v>0</v>
      </c>
      <c r="R14" s="15">
        <f t="shared" si="0"/>
        <v>1720037.9900000002</v>
      </c>
      <c r="S14" s="15">
        <f>січень!R14+лютий!R14+березень!R14+квітень!S14+травень!R14+червень!R14+липень!R14+серпень!R14+вересень!R14+жовтень!R14+'листопад '!R14+грудень!R14</f>
        <v>0</v>
      </c>
      <c r="T14" s="15">
        <f>січень!S14+лютий!S14+березень!S14+квітень!T14+травень!S14+червень!S14+липень!S14+серпень!S14+вересень!S14+жовтень!S14+'листопад '!S14+грудень!S14</f>
        <v>0</v>
      </c>
      <c r="U14" s="15">
        <f>січень!T14+лютий!T14+березень!T14+квітень!U14+травень!T14+червень!T14+липень!T14+серпень!T14+вересень!T14+жовтень!T14+'листопад '!T14+грудень!T14</f>
        <v>0</v>
      </c>
      <c r="V14" s="16">
        <f t="shared" si="1"/>
        <v>1720037.9900000002</v>
      </c>
      <c r="W14" s="17"/>
      <c r="X14" s="17"/>
      <c r="Y14" s="17"/>
      <c r="Z14" s="17"/>
    </row>
    <row r="15" spans="1:26" ht="12.75">
      <c r="A15" s="3">
        <v>21</v>
      </c>
      <c r="B15" s="15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15">
        <f>січень!C15+лютий!C15+березень!C15+квітень!C15+травень!C15+червень!C15+липень!C15+серпень!C15+вересень!C15+жовтень!C15+'листопад '!C15+грудень!C15</f>
        <v>2225867.2600000002</v>
      </c>
      <c r="D15" s="15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15">
        <f>січень!E15+лютий!E15+березень!E15+квітень!E15+травень!E15+червень!E15+липень!E15+серпень!E15+вересень!E15+жовтень!E15+'листопад '!E15+грудень!E15</f>
        <v>500909.98</v>
      </c>
      <c r="F15" s="15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15">
        <f>січень!G15+лютий!G15+березень!G15+квітень!G15+травень!G15+червень!G15+липень!G15+серпень!G15+вересень!G15+жовтень!G15+'листопад '!G15+грудень!G15</f>
        <v>2240</v>
      </c>
      <c r="H15" s="15">
        <f>січень!H15+лютий!H15+березень!H15+квітень!H15+травень!H15+червень!H15+липень!H15+серпень!H15+вересень!H15+жовтень!H15+'листопад '!H15+грудень!H15</f>
        <v>379309.07999999996</v>
      </c>
      <c r="I15" s="15">
        <f>січень!I15+лютий!I15+березень!I15+квітень!I15+травень!I15+червень!I15+липень!I15+серпень!I15+вересень!I15+жовтень!I15+'листопад '!I15+грудень!I15</f>
        <v>23543.78</v>
      </c>
      <c r="J15" s="15">
        <f>січень!J15+лютий!J15+березень!J15+квітень!J15+травень!J15+червень!J15+липень!J15+серпень!J15+вересень!J15+жовтень!J15+'листопад '!J15+грудень!J15</f>
        <v>360.07</v>
      </c>
      <c r="K15" s="15">
        <f>січень!K15+лютий!K15+березень!K15+квітень!K15+травень!K15+червень!K15+липень!K15+серпень!K15+вересень!K15+жовтень!K15+'листопад '!K15+грудень!K15</f>
        <v>435268.94999999995</v>
      </c>
      <c r="L15" s="15">
        <f>січень!L15+лютий!L15+березень!L15+квітень!L15+травень!L15+червень!L15+липень!L15+серпень!L15+вересень!L15+жовтень!L15+'листопад '!L15+грудень!L15</f>
        <v>34072.76</v>
      </c>
      <c r="M15" s="15">
        <f>січень!M15+лютий!M15+березень!M15+квітень!M15+травень!M15+червень!M15+липень!M15+серпень!M15+вересень!M15+жовтень!M15+'листопад '!M15+грудень!M15</f>
        <v>125375.27000000002</v>
      </c>
      <c r="N15" s="15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15">
        <f>січень!O15+лютий!O15+березень!O15+квітень!O15+травень!O15+червень!O15+липень!O15+серпень!O15+вересень!O15+жовтень!O15+'листопад '!O15+грудень!O15</f>
        <v>0</v>
      </c>
      <c r="P15" s="15">
        <f>січень!P15+лютий!P15+березень!P15+квітень!P15+травень!P15+червень!P15+липень!P15+серпень!P15+вересень!P15+жовтень!P15+'листопад '!P15+грудень!P15</f>
        <v>532</v>
      </c>
      <c r="Q15" s="15">
        <f>січень!Q15+лютий!Q15+березень!Q15+квітень!R15+травень!Q15+червень!Q15+липень!Q15+серпень!Q15+вересень!Q15+жовтень!Q15+'листопад '!Q15+грудень!Q15</f>
        <v>0</v>
      </c>
      <c r="R15" s="15">
        <f t="shared" si="0"/>
        <v>3727479.15</v>
      </c>
      <c r="S15" s="15">
        <f>січень!R15+лютий!R15+березень!R15+квітень!S15+травень!R15+червень!R15+липень!R15+серпень!R15+вересень!R15+жовтень!R15+'листопад '!R15+грудень!R15</f>
        <v>0</v>
      </c>
      <c r="T15" s="15">
        <f>січень!S15+лютий!S15+березень!S15+квітень!T15+травень!S15+червень!S15+липень!S15+серпень!S15+вересень!S15+жовтень!S15+'листопад '!S15+грудень!S15</f>
        <v>0</v>
      </c>
      <c r="U15" s="15">
        <f>січень!T15+лютий!T15+березень!T15+квітень!U15+травень!T15+червень!T15+липень!T15+серпень!T15+вересень!T15+жовтень!T15+'листопад '!T15+грудень!T15</f>
        <v>0</v>
      </c>
      <c r="V15" s="16">
        <f t="shared" si="1"/>
        <v>3727479.15</v>
      </c>
      <c r="W15" s="17"/>
      <c r="X15" s="17"/>
      <c r="Y15" s="17"/>
      <c r="Z15" s="17"/>
    </row>
    <row r="16" spans="1:26" ht="12.75">
      <c r="A16" s="3">
        <v>24</v>
      </c>
      <c r="B16" s="15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15">
        <f>січень!C16+лютий!C16+березень!C16+квітень!C16+травень!C16+червень!C16+липень!C16+серпень!C16+вересень!C16+жовтень!C16+'листопад '!C16+грудень!C16</f>
        <v>2183743.42</v>
      </c>
      <c r="D16" s="15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15">
        <f>січень!E16+лютий!E16+березень!E16+квітень!E16+травень!E16+червень!E16+липень!E16+серпень!E16+вересень!E16+жовтень!E16+'листопад '!E16+грудень!E16</f>
        <v>488593.08</v>
      </c>
      <c r="F16" s="15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15">
        <f>січень!G16+лютий!G16+березень!G16+квітень!G16+травень!G16+червень!G16+липень!G16+серпень!G16+вересень!G16+жовтень!G16+'листопад '!G16+грудень!G16</f>
        <v>1960</v>
      </c>
      <c r="H16" s="15">
        <f>січень!H16+лютий!H16+березень!H16+квітень!H16+травень!H16+червень!H16+липень!H16+серпень!H16+вересень!H16+жовтень!H16+'листопад '!H16+грудень!H16</f>
        <v>331616.95</v>
      </c>
      <c r="I16" s="15">
        <f>січень!I16+лютий!I16+березень!I16+квітень!I16+травень!I16+червень!I16+липень!I16+серпень!I16+вересень!I16+жовтень!I16+'листопад '!I16+грудень!I16</f>
        <v>28825.87</v>
      </c>
      <c r="J16" s="15">
        <f>січень!J16+лютий!J16+березень!J16+квітень!J16+травень!J16+червень!J16+липень!J16+серпень!J16+вересень!J16+жовтень!J16+'листопад '!J16+грудень!J16</f>
        <v>4264.49</v>
      </c>
      <c r="K16" s="15">
        <f>січень!K16+лютий!K16+березень!K16+квітень!K16+травень!K16+червень!K16+липень!K16+серпень!K16+вересень!K16+жовтень!K16+'листопад '!K16+грудень!K16</f>
        <v>545115.21</v>
      </c>
      <c r="L16" s="15">
        <f>січень!L16+лютий!L16+березень!L16+квітень!L16+травень!L16+червень!L16+липень!L16+серпень!L16+вересень!L16+жовтень!L16+'листопад '!L16+грудень!L16</f>
        <v>26122.89</v>
      </c>
      <c r="M16" s="15">
        <f>січень!M16+лютий!M16+березень!M16+квітень!M16+травень!M16+червень!M16+липень!M16+серпень!M16+вересень!M16+жовтень!M16+'листопад '!M16+грудень!M16</f>
        <v>143275.21</v>
      </c>
      <c r="N16" s="15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15">
        <f>січень!O16+лютий!O16+березень!O16+квітень!O16+травень!O16+червень!O16+липень!O16+серпень!O16+вересень!O16+жовтень!O16+'листопад '!O16+грудень!O16</f>
        <v>0</v>
      </c>
      <c r="P16" s="15">
        <f>січень!P16+лютий!P16+березень!P16+квітень!P16+травень!P16+червень!P16+липень!P16+серпень!P16+вересень!P16+жовтень!P16+'листопад '!P16+грудень!P16</f>
        <v>665.02</v>
      </c>
      <c r="Q16" s="15">
        <f>січень!Q16+лютий!Q16+березень!Q16+квітень!R16+травень!Q16+червень!Q16+липень!Q16+серпень!Q16+вересень!Q16+жовтень!Q16+'листопад '!Q16+грудень!Q16</f>
        <v>0</v>
      </c>
      <c r="R16" s="15">
        <f t="shared" si="0"/>
        <v>3754182.1400000006</v>
      </c>
      <c r="S16" s="15">
        <f>січень!R16+лютий!R16+березень!R16+квітень!S16+травень!R16+червень!R16+липень!R16+серпень!R16+вересень!R16+жовтень!R16+'листопад '!R16+грудень!R16</f>
        <v>0</v>
      </c>
      <c r="T16" s="15">
        <f>січень!S16+лютий!S16+березень!S16+квітень!T16+травень!S16+червень!S16+липень!S16+серпень!S16+вересень!S16+жовтень!S16+'листопад '!S16+грудень!S16</f>
        <v>0</v>
      </c>
      <c r="U16" s="15">
        <f>січень!T16+лютий!T16+березень!T16+квітень!U16+травень!T16+червень!T16+липень!T16+серпень!T16+вересень!T16+жовтень!T16+'листопад '!T16+грудень!T16</f>
        <v>0</v>
      </c>
      <c r="V16" s="16">
        <f t="shared" si="1"/>
        <v>3754182.1400000006</v>
      </c>
      <c r="W16" s="17"/>
      <c r="X16" s="17"/>
      <c r="Y16" s="17"/>
      <c r="Z16" s="17"/>
    </row>
    <row r="17" spans="1:26" ht="12.75">
      <c r="A17" s="3">
        <v>25</v>
      </c>
      <c r="B17" s="15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15">
        <f>січень!C17+лютий!C17+березень!C17+квітень!C17+травень!C17+червень!C17+липень!C17+серпень!C17+вересень!C17+жовтень!C17+'листопад '!C17+грудень!C17</f>
        <v>1609399.96</v>
      </c>
      <c r="D17" s="15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15">
        <f>січень!E17+лютий!E17+березень!E17+квітень!E17+травень!E17+червень!E17+липень!E17+серпень!E17+вересень!E17+жовтень!E17+'листопад '!E17+грудень!E17</f>
        <v>372376.26</v>
      </c>
      <c r="F17" s="15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15">
        <f>січень!G17+лютий!G17+березень!G17+квітень!G17+травень!G17+червень!G17+липень!G17+серпень!G17+вересень!G17+жовтень!G17+'листопад '!G17+грудень!G17</f>
        <v>840</v>
      </c>
      <c r="H17" s="15">
        <f>січень!H17+лютий!H17+березень!H17+квітень!H17+травень!H17+червень!H17+липень!H17+серпень!H17+вересень!H17+жовтень!H17+'листопад '!H17+грудень!H17</f>
        <v>144685.22</v>
      </c>
      <c r="I17" s="15">
        <f>січень!I17+лютий!I17+березень!I17+квітень!I17+травень!I17+червень!I17+липень!I17+серпень!I17+вересень!I17+жовтень!I17+'листопад '!I17+грудень!I17</f>
        <v>78844.22</v>
      </c>
      <c r="J17" s="15">
        <f>січень!J17+лютий!J17+березень!J17+квітень!J17+травень!J17+червень!J17+липень!J17+серпень!J17+вересень!J17+жовтень!J17+'листопад '!J17+грудень!J17</f>
        <v>2184.45</v>
      </c>
      <c r="K17" s="15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15">
        <f>січень!L17+лютий!L17+березень!L17+квітень!L17+травень!L17+червень!L17+липень!L17+серпень!L17+вересень!L17+жовтень!L17+'листопад '!L17+грудень!L17</f>
        <v>5508.999999999999</v>
      </c>
      <c r="M17" s="15">
        <f>січень!M17+лютий!M17+березень!M17+квітень!M17+травень!M17+червень!M17+липень!M17+серпень!M17+вересень!M17+жовтень!M17+'листопад '!M17+грудень!M17</f>
        <v>68761.04000000001</v>
      </c>
      <c r="N17" s="15">
        <f>січень!N17+лютий!N17+березень!N17+квітень!N17+травень!N17+червень!N17+липень!N17+серпень!N17+вересень!N17+жовтень!N17+'листопад '!N17+грудень!N17</f>
        <v>156762.95</v>
      </c>
      <c r="O17" s="15">
        <f>січень!O17+лютий!O17+березень!O17+квітень!O17+травень!O17+червень!O17+липень!O17+серпень!O17+вересень!O17+жовтень!O17+'листопад '!O17+грудень!O17</f>
        <v>0</v>
      </c>
      <c r="P17" s="15">
        <f>січень!P17+лютий!P17+березень!P17+квітень!P17+травень!P17+червень!P17+липень!P17+серпень!P17+вересень!P17+жовтень!P17+'листопад '!P17+грудень!P17</f>
        <v>532</v>
      </c>
      <c r="Q17" s="15">
        <f>січень!Q17+лютий!Q17+березень!Q17+квітень!R17+травень!Q17+червень!Q17+липень!Q17+серпень!Q17+вересень!Q17+жовтень!Q17+'листопад '!Q17+грудень!Q17</f>
        <v>440.5</v>
      </c>
      <c r="R17" s="15">
        <f t="shared" si="0"/>
        <v>2440335.6000000006</v>
      </c>
      <c r="S17" s="15">
        <f>січень!R17+лютий!R17+березень!R17+квітень!S17+травень!R17+червень!R17+липень!R17+серпень!R17+вересень!R17+жовтень!R17+'листопад '!R17+грудень!R17</f>
        <v>0</v>
      </c>
      <c r="T17" s="15">
        <f>січень!S17+лютий!S17+березень!S17+квітень!T17+травень!S17+червень!S17+липень!S17+серпень!S17+вересень!S17+жовтень!S17+'листопад '!S17+грудень!S17</f>
        <v>0</v>
      </c>
      <c r="U17" s="15">
        <f>січень!T17+лютий!T17+березень!T17+квітень!U17+травень!T17+червень!T17+липень!T17+серпень!T17+вересень!T17+жовтень!T17+'листопад '!T17+грудень!T17</f>
        <v>0</v>
      </c>
      <c r="V17" s="16">
        <f t="shared" si="1"/>
        <v>2440335.6000000006</v>
      </c>
      <c r="W17" s="17"/>
      <c r="X17" s="17"/>
      <c r="Y17" s="17"/>
      <c r="Z17" s="17"/>
    </row>
    <row r="18" spans="1:26" ht="12.75">
      <c r="A18" s="3">
        <v>30</v>
      </c>
      <c r="B18" s="15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15">
        <f>січень!C18+лютий!C18+березень!C18+квітень!C18+травень!C18+червень!C18+липень!C18+серпень!C18+вересень!C18+жовтень!C18+'листопад '!C18+грудень!C18</f>
        <v>1411713.49</v>
      </c>
      <c r="D18" s="15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15">
        <f>січень!E18+лютий!E18+березень!E18+квітень!E18+травень!E18+червень!E18+липень!E18+серпень!E18+вересень!E18+жовтень!E18+'листопад '!E18+грудень!E18</f>
        <v>305393.79000000004</v>
      </c>
      <c r="F18" s="15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15">
        <f>січень!G18+лютий!G18+березень!G18+квітень!G18+травень!G18+червень!G18+липень!G18+серпень!G18+вересень!G18+жовтень!G18+'листопад '!G18+грудень!G18</f>
        <v>1400</v>
      </c>
      <c r="H18" s="15">
        <f>січень!H18+лютий!H18+березень!H18+квітень!H18+травень!H18+червень!H18+липень!H18+серпень!H18+вересень!H18+жовтень!H18+'листопад '!H18+грудень!H18</f>
        <v>181996.96</v>
      </c>
      <c r="I18" s="15">
        <f>січень!I18+лютий!I18+березень!I18+квітень!I18+травень!I18+червень!I18+липень!I18+серпень!I18+вересень!I18+жовтень!I18+'листопад '!I18+грудень!I18</f>
        <v>25628.58</v>
      </c>
      <c r="J18" s="15">
        <f>січень!J18+лютий!J18+березень!J18+квітень!J18+травень!J18+червень!J18+липень!J18+серпень!J18+вересень!J18+жовтень!J18+'листопад '!J18+грудень!J18</f>
        <v>3135.38</v>
      </c>
      <c r="K18" s="15">
        <f>січень!K18+лютий!K18+березень!K18+квітень!K18+травень!K18+червень!K18+липень!K18+серпень!K18+вересень!K18+жовтень!K18+'листопад '!K18+грудень!K18</f>
        <v>270818.77</v>
      </c>
      <c r="L18" s="15">
        <f>січень!L18+лютий!L18+березень!L18+квітень!L18+травень!L18+червень!L18+липень!L18+серпень!L18+вересень!L18+жовтень!L18+'листопад '!L18+грудень!L18</f>
        <v>21135.6</v>
      </c>
      <c r="M18" s="15">
        <f>січень!M18+лютий!M18+березень!M18+квітень!M18+травень!M18+червень!M18+липень!M18+серпень!M18+вересень!M18+жовтень!M18+'листопад '!M18+грудень!M18</f>
        <v>64655.95999999999</v>
      </c>
      <c r="N18" s="15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15">
        <f>січень!O18+лютий!O18+березень!O18+квітень!O18+травень!O18+червень!O18+липень!O18+серпень!O18+вересень!O18+жовтень!O18+'листопад '!O18+грудень!O18</f>
        <v>0</v>
      </c>
      <c r="P18" s="15">
        <f>січень!P18+лютий!P18+березень!P18+квітень!P18+травень!P18+червень!P18+липень!P18+серпень!P18+вересень!P18+жовтень!P18+'листопад '!P18+грудень!P18</f>
        <v>399</v>
      </c>
      <c r="Q18" s="15">
        <f>січень!Q18+лютий!Q18+березень!Q18+квітень!R18+травень!Q18+червень!Q18+липень!Q18+серпень!Q18+вересень!Q18+жовтень!Q18+'листопад '!Q18+грудень!Q18</f>
        <v>0</v>
      </c>
      <c r="R18" s="15">
        <f t="shared" si="0"/>
        <v>2286277.53</v>
      </c>
      <c r="S18" s="15">
        <f>січень!R18+лютий!R18+березень!R18+квітень!S18+травень!R18+червень!R18+липень!R18+серпень!R18+вересень!R18+жовтень!R18+'листопад '!R18+грудень!R18</f>
        <v>0</v>
      </c>
      <c r="T18" s="15">
        <f>січень!S18+лютий!S18+березень!S18+квітень!T18+травень!S18+червень!S18+липень!S18+серпень!S18+вересень!S18+жовтень!S18+'листопад '!S18+грудень!S18</f>
        <v>0</v>
      </c>
      <c r="U18" s="15">
        <f>січень!T18+лютий!T18+березень!T18+квітень!U18+травень!T18+червень!T18+липень!T18+серпень!T18+вересень!T18+жовтень!T18+'листопад '!T18+грудень!T18</f>
        <v>0</v>
      </c>
      <c r="V18" s="16">
        <f t="shared" si="1"/>
        <v>2286277.53</v>
      </c>
      <c r="W18" s="17"/>
      <c r="X18" s="17"/>
      <c r="Y18" s="17"/>
      <c r="Z18" s="17"/>
    </row>
    <row r="19" spans="1:26" ht="12.75">
      <c r="A19" s="3">
        <v>31</v>
      </c>
      <c r="B19" s="15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15">
        <f>січень!C19+лютий!C19+березень!C19+квітень!C19+травень!C19+червень!C19+липень!C19+серпень!C19+вересень!C19+жовтень!C19+'листопад '!C19+грудень!C19</f>
        <v>1374164.7199999997</v>
      </c>
      <c r="D19" s="15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15">
        <f>січень!E19+лютий!E19+березень!E19+квітень!E19+травень!E19+червень!E19+липень!E19+серпень!E19+вересень!E19+жовтень!E19+'листопад '!E19+грудень!E19</f>
        <v>302786.83999999997</v>
      </c>
      <c r="F19" s="15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15">
        <f>січень!G19+лютий!G19+березень!G19+квітень!G19+травень!G19+червень!G19+липень!G19+серпень!G19+вересень!G19+жовтень!G19+'листопад '!G19+грудень!G19</f>
        <v>1400</v>
      </c>
      <c r="H19" s="15">
        <f>січень!H19+лютий!H19+березень!H19+квітень!H19+травень!H19+червень!H19+липень!H19+серпень!H19+вересень!H19+жовтень!H19+'листопад '!H19+грудень!H19</f>
        <v>204441.91999999998</v>
      </c>
      <c r="I19" s="15">
        <f>січень!I19+лютий!I19+березень!I19+квітень!I19+травень!I19+червень!I19+липень!I19+серпень!I19+вересень!I19+жовтень!I19+'листопад '!I19+грудень!I19</f>
        <v>24612.12</v>
      </c>
      <c r="J19" s="15">
        <f>січень!J19+лютий!J19+березень!J19+квітень!J19+травень!J19+червень!J19+липень!J19+серпень!J19+вересень!J19+жовтень!J19+'листопад '!J19+грудень!J19</f>
        <v>1422.2</v>
      </c>
      <c r="K19" s="15">
        <f>січень!K19+лютий!K19+березень!K19+квітень!K19+травень!K19+червень!K19+липень!K19+серпень!K19+вересень!K19+жовтень!K19+'листопад '!K19+грудень!K19</f>
        <v>339504.92</v>
      </c>
      <c r="L19" s="15">
        <f>січень!L19+лютий!L19+березень!L19+квітень!L19+травень!L19+червень!L19+липень!L19+серпень!L19+вересень!L19+жовтень!L19+'листопад '!L19+грудень!L19</f>
        <v>19606.369999999995</v>
      </c>
      <c r="M19" s="15">
        <f>січень!M19+лютий!M19+березень!M19+квітень!M19+травень!M19+червень!M19+липень!M19+серпень!M19+вересень!M19+жовтень!M19+'листопад '!M19+грудень!M19</f>
        <v>83903.16</v>
      </c>
      <c r="N19" s="15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15">
        <f>січень!O19+лютий!O19+березень!O19+квітень!O19+травень!O19+червень!O19+липень!O19+серпень!O19+вересень!O19+жовтень!O19+'листопад '!O19+грудень!O19</f>
        <v>0</v>
      </c>
      <c r="P19" s="15">
        <f>січень!P19+лютий!P19+березень!P19+квітень!P19+травень!P19+червень!P19+липень!P19+серпень!P19+вересень!P19+жовтень!P19+'листопад '!P19+грудень!P19</f>
        <v>266</v>
      </c>
      <c r="Q19" s="15">
        <f>січень!Q19+лютий!Q19+березень!Q19+квітень!R19+травень!Q19+червень!Q19+липень!Q19+серпень!Q19+вересень!Q19+жовтень!Q19+'листопад '!Q19+грудень!Q19</f>
        <v>0</v>
      </c>
      <c r="R19" s="15">
        <f t="shared" si="0"/>
        <v>2352108.25</v>
      </c>
      <c r="S19" s="15">
        <f>січень!R19+лютий!R19+березень!R19+квітень!S19+травень!R19+червень!R19+липень!R19+серпень!R19+вересень!R19+жовтень!R19+'листопад '!R19+грудень!R19</f>
        <v>0</v>
      </c>
      <c r="T19" s="15">
        <f>січень!S19+лютий!S19+березень!S19+квітень!T19+травень!S19+червень!S19+липень!S19+серпень!S19+вересень!S19+жовтень!S19+'листопад '!S19+грудень!S19</f>
        <v>0</v>
      </c>
      <c r="U19" s="15">
        <f>січень!T19+лютий!T19+березень!T19+квітень!U19+травень!T19+червень!T19+липень!T19+серпень!T19+вересень!T19+жовтень!T19+'листопад '!T19+грудень!T19</f>
        <v>0</v>
      </c>
      <c r="V19" s="16">
        <f t="shared" si="1"/>
        <v>2352108.25</v>
      </c>
      <c r="W19" s="17"/>
      <c r="X19" s="17"/>
      <c r="Y19" s="17"/>
      <c r="Z19" s="17"/>
    </row>
    <row r="20" spans="1:26" ht="12.75">
      <c r="A20" s="3">
        <v>32</v>
      </c>
      <c r="B20" s="15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15">
        <f>січень!C20+лютий!C20+березень!C20+квітень!C20+травень!C20+червень!C20+липень!C20+серпень!C20+вересень!C20+жовтень!C20+'листопад '!C20+грудень!C20</f>
        <v>1160299.13</v>
      </c>
      <c r="D20" s="15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15">
        <f>січень!E20+лютий!E20+березень!E20+квітень!E20+травень!E20+червень!E20+липень!E20+серпень!E20+вересень!E20+жовтень!E20+'листопад '!E20+грудень!E20</f>
        <v>258862.85</v>
      </c>
      <c r="F20" s="15">
        <f>січень!F20+лютий!F20+березень!F20+квітень!F20+травень!F20+червень!F20+липень!F20+серпень!F20+вересень!F20+жовтень!F20+'листопад '!F20+грудень!F20</f>
        <v>0</v>
      </c>
      <c r="G20" s="15">
        <f>січень!G20+лютий!G20+березень!G20+квітень!G20+травень!G20+червень!G20+липень!G20+серпень!G20+вересень!G20+жовтень!G20+'листопад '!G20+грудень!G20</f>
        <v>1400</v>
      </c>
      <c r="H20" s="15">
        <f>січень!H20+лютий!H20+березень!H20+квітень!H20+травень!H20+червень!H20+липень!H20+серпень!H20+вересень!H20+жовтень!H20+'листопад '!H20+грудень!H20</f>
        <v>167739.22</v>
      </c>
      <c r="I20" s="15">
        <f>січень!I20+лютий!I20+березень!I20+квітень!I20+травень!I20+червень!I20+липень!I20+серпень!I20+вересень!I20+жовтень!I20+'листопад '!I20+грудень!I20</f>
        <v>13163.28</v>
      </c>
      <c r="J20" s="15">
        <f>січень!J20+лютий!J20+березень!J20+квітень!J20+травень!J20+червень!J20+липень!J20+серпень!J20+вересень!J20+жовтень!J20+'листопад '!J20+грудень!J20</f>
        <v>1422.2</v>
      </c>
      <c r="K20" s="15">
        <f>січень!K20+лютий!K20+березень!K20+квітень!K20+травень!K20+червень!K20+липень!K20+серпень!K20+вересень!K20+жовтень!K20+'листопад '!K20+грудень!K20</f>
        <v>402434.38</v>
      </c>
      <c r="L20" s="15">
        <f>січень!L20+лютий!L20+березень!L20+квітень!L20+травень!L20+червень!L20+липень!L20+серпень!L20+вересень!L20+жовтень!L20+'листопад '!L20+грудень!L20</f>
        <v>19095.440000000002</v>
      </c>
      <c r="M20" s="15">
        <f>січень!M20+лютий!M20+березень!M20+квітень!M20+травень!M20+червень!M20+липень!M20+серпень!M20+вересень!M20+жовтень!M20+'листопад '!M20+грудень!M20</f>
        <v>32681.82</v>
      </c>
      <c r="N20" s="15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15">
        <f>січень!O20+лютий!O20+березень!O20+квітень!O20+травень!O20+червень!O20+липень!O20+серпень!O20+вересень!O20+жовтень!O20+'листопад '!O20+грудень!O20</f>
        <v>0</v>
      </c>
      <c r="P20" s="15">
        <f>січень!P20+лютий!P20+березень!P20+квітень!P20+травень!P20+червень!P20+липень!P20+серпень!P20+вересень!P20+жовтень!P20+'листопад '!P20+грудень!P20</f>
        <v>266</v>
      </c>
      <c r="Q20" s="15">
        <f>січень!Q20+лютий!Q20+березень!Q20+квітень!R20+травень!Q20+червень!Q20+липень!Q20+серпень!Q20+вересень!Q20+жовтень!Q20+'листопад '!Q20+грудень!Q20</f>
        <v>0</v>
      </c>
      <c r="R20" s="15">
        <f t="shared" si="0"/>
        <v>2057364.32</v>
      </c>
      <c r="S20" s="15">
        <f>січень!R20+лютий!R20+березень!R20+квітень!S20+травень!R20+червень!R20+липень!R20+серпень!R20+вересень!R20+жовтень!R20+'листопад '!R20+грудень!R20</f>
        <v>0</v>
      </c>
      <c r="T20" s="15">
        <f>січень!S20+лютий!S20+березень!S20+квітень!T20+травень!S20+червень!S20+липень!S20+серпень!S20+вересень!S20+жовтень!S20+'листопад '!S20+грудень!S20</f>
        <v>0</v>
      </c>
      <c r="U20" s="15">
        <f>січень!T20+лютий!T20+березень!T20+квітень!U20+травень!T20+червень!T20+липень!T20+серпень!T20+вересень!T20+жовтень!T20+'листопад '!T20+грудень!T20</f>
        <v>0</v>
      </c>
      <c r="V20" s="16">
        <f t="shared" si="1"/>
        <v>2057364.32</v>
      </c>
      <c r="W20" s="17"/>
      <c r="X20" s="17"/>
      <c r="Y20" s="17"/>
      <c r="Z20" s="17"/>
    </row>
    <row r="21" spans="1:26" ht="12.75">
      <c r="A21" s="3">
        <v>33</v>
      </c>
      <c r="B21" s="15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15">
        <f>січень!C21+лютий!C21+березень!C21+квітень!C21+травень!C21+червень!C21+липень!C21+серпень!C21+вересень!C21+жовтень!C21+'листопад '!C21+грудень!C21</f>
        <v>1141801.23</v>
      </c>
      <c r="D21" s="15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15">
        <f>січень!E21+лютий!E21+березень!E21+квітень!E21+травень!E21+червень!E21+липень!E21+серпень!E21+вересень!E21+жовтень!E21+'листопад '!E21+грудень!E21</f>
        <v>221116.27</v>
      </c>
      <c r="F21" s="15">
        <f>січень!F21+лютий!F21+березень!F21+квітень!F21+травень!F21+червень!F21+липень!F21+серпень!F21+вересень!F21+жовтень!F21+'листопад '!F21+грудень!F21</f>
        <v>530</v>
      </c>
      <c r="G21" s="15">
        <f>січень!G21+лютий!G21+березень!G21+квітень!G21+травень!G21+червень!G21+липень!G21+серпень!G21+вересень!G21+жовтень!G21+'листопад '!G21+грудень!G21</f>
        <v>1400</v>
      </c>
      <c r="H21" s="15">
        <f>січень!H21+лютий!H21+березень!H21+квітень!H21+травень!H21+червень!H21+липень!H21+серпень!H21+вересень!H21+жовтень!H21+'листопад '!H21+грудень!H21</f>
        <v>122974.76</v>
      </c>
      <c r="I21" s="15">
        <f>січень!I21+лютий!I21+березень!I21+квітень!I21+травень!I21+червень!I21+липень!I21+серпень!I21+вересень!I21+жовтень!I21+'листопад '!I21+грудень!I21</f>
        <v>23337.2</v>
      </c>
      <c r="J21" s="15">
        <f>січень!J21+лютий!J21+березень!J21+квітень!J21+травень!J21+червень!J21+липень!J21+серпень!J21+вересень!J21+жовтень!J21+'листопад '!J21+грудень!J21</f>
        <v>1422.2</v>
      </c>
      <c r="K21" s="15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15">
        <f>січень!L21+лютий!L21+березень!L21+квітень!L21+травень!L21+червень!L21+липень!L21+серпень!L21+вересень!L21+жовтень!L21+'листопад '!L21+грудень!L21</f>
        <v>10049.95</v>
      </c>
      <c r="M21" s="15">
        <f>січень!M21+лютий!M21+березень!M21+квітень!M21+травень!M21+червень!M21+липень!M21+серпень!M21+вересень!M21+жовтень!M21+'листопад '!M21+грудень!M21</f>
        <v>67785.40000000001</v>
      </c>
      <c r="N21" s="15">
        <f>січень!N21+лютий!N21+березень!N21+квітень!N21+травень!N21+червень!N21+липень!N21+серпень!N21+вересень!N21+жовтень!N21+'листопад '!N21+грудень!N21</f>
        <v>173551.45</v>
      </c>
      <c r="O21" s="15">
        <f>січень!O21+лютий!O21+березень!O21+квітень!O21+травень!O21+червень!O21+липень!O21+серпень!O21+вересень!O21+жовтень!O21+'листопад '!O21+грудень!O21</f>
        <v>0</v>
      </c>
      <c r="P21" s="15">
        <f>січень!P21+лютий!P21+березень!P21+квітень!P21+травень!P21+червень!P21+липень!P21+серпень!P21+вересень!P21+жовтень!P21+'листопад '!P21+грудень!P21</f>
        <v>266</v>
      </c>
      <c r="Q21" s="15">
        <f>січень!Q21+лютий!Q21+березень!Q21+квітень!R21+травень!Q21+червень!Q21+липень!Q21+серпень!Q21+вересень!Q21+жовтень!Q21+'листопад '!Q21+грудень!Q21</f>
        <v>440.5</v>
      </c>
      <c r="R21" s="15">
        <f t="shared" si="0"/>
        <v>1764674.9599999997</v>
      </c>
      <c r="S21" s="15">
        <f>січень!R21+лютий!R21+березень!R21+квітень!S21+травень!R21+червень!R21+липень!R21+серпень!R21+вересень!R21+жовтень!R21+'листопад '!R21+грудень!R21</f>
        <v>0</v>
      </c>
      <c r="T21" s="15">
        <f>січень!S21+лютий!S21+березень!S21+квітень!T21+травень!S21+червень!S21+липень!S21+серпень!S21+вересень!S21+жовтень!S21+'листопад '!S21+грудень!S21</f>
        <v>0</v>
      </c>
      <c r="U21" s="15">
        <f>січень!T21+лютий!T21+березень!T21+квітень!U21+травень!T21+червень!T21+липень!T21+серпень!T21+вересень!T21+жовтень!T21+'листопад '!T21+грудень!T21</f>
        <v>0</v>
      </c>
      <c r="V21" s="16">
        <f t="shared" si="1"/>
        <v>1764674.9599999997</v>
      </c>
      <c r="W21" s="17"/>
      <c r="X21" s="17"/>
      <c r="Y21" s="17"/>
      <c r="Z21" s="17"/>
    </row>
    <row r="22" spans="1:26" ht="12.75">
      <c r="A22" s="3">
        <v>34</v>
      </c>
      <c r="B22" s="15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15">
        <f>січень!C22+лютий!C22+березень!C22+квітень!C22+травень!C22+червень!C22+липень!C22+серпень!C22+вересень!C22+жовтень!C22+'листопад '!C22+грудень!C22</f>
        <v>1815552.11</v>
      </c>
      <c r="D22" s="15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15">
        <f>січень!E22+лютий!E22+березень!E22+квітень!E22+травень!E22+червень!E22+липень!E22+серпень!E22+вересень!E22+жовтень!E22+'листопад '!E22+грудень!E22</f>
        <v>425938.35</v>
      </c>
      <c r="F22" s="15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15">
        <f>січень!G22+лютий!G22+березень!G22+квітень!G22+травень!G22+червень!G22+липень!G22+серпень!G22+вересень!G22+жовтень!G22+'листопад '!G22+грудень!G22</f>
        <v>1960</v>
      </c>
      <c r="H22" s="15">
        <f>січень!H22+лютий!H22+березень!H22+квітень!H22+травень!H22+червень!H22+липень!H22+серпень!H22+вересень!H22+жовтень!H22+'листопад '!H22+грудень!H22</f>
        <v>304675.44</v>
      </c>
      <c r="I22" s="15">
        <f>січень!I22+лютий!I22+березень!I22+квітень!I22+травень!I22+червень!I22+липень!I22+серпень!I22+вересень!I22+жовтень!I22+'листопад '!I22+грудень!I22</f>
        <v>28553.22</v>
      </c>
      <c r="J22" s="15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15">
        <f>січень!K22+лютий!K22+березень!K22+квітень!K22+травень!K22+червень!K22+липень!K22+серпень!K22+вересень!K22+жовтень!K22+'листопад '!K22+грудень!K22</f>
        <v>623422.11</v>
      </c>
      <c r="L22" s="15">
        <f>січень!L22+лютий!L22+березень!L22+квітень!L22+травень!L22+червень!L22+липень!L22+серпень!L22+вересень!L22+жовтень!L22+'листопад '!L22+грудень!L22</f>
        <v>28710.89</v>
      </c>
      <c r="M22" s="15">
        <f>січень!M22+лютий!M22+березень!M22+квітень!M22+травень!M22+червень!M22+липень!M22+серпень!M22+вересень!M22+жовтень!M22+'листопад '!M22+грудень!M22</f>
        <v>124378.11000000002</v>
      </c>
      <c r="N22" s="15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15">
        <f>січень!O22+лютий!O22+березень!O22+квітень!O22+травень!O22+червень!O22+липень!O22+серпень!O22+вересень!O22+жовтень!O22+'листопад '!O22+грудень!O22</f>
        <v>0</v>
      </c>
      <c r="P22" s="15">
        <f>січень!P22+лютий!P22+березень!P22+квітень!P22+травень!P22+червень!P22+липень!P22+серпень!P22+вересень!P22+жовтень!P22+'листопад '!P22+грудень!P22</f>
        <v>665.02</v>
      </c>
      <c r="Q22" s="15">
        <f>січень!Q22+лютий!Q22+березень!Q22+квітень!R22+травень!Q22+червень!Q22+липень!Q22+серпень!Q22+вересень!Q22+жовтень!Q22+'листопад '!Q22+грудень!Q22</f>
        <v>0</v>
      </c>
      <c r="R22" s="15">
        <f t="shared" si="0"/>
        <v>3353855.25</v>
      </c>
      <c r="S22" s="15">
        <f>січень!R22+лютий!R22+березень!R22+квітень!S22+травень!R22+червень!R22+липень!R22+серпень!R22+вересень!R22+жовтень!R22+'листопад '!R22+грудень!R22</f>
        <v>0</v>
      </c>
      <c r="T22" s="15">
        <f>січень!S22+лютий!S22+березень!S22+квітень!T22+травень!S22+червень!S22+липень!S22+серпень!S22+вересень!S22+жовтень!S22+'листопад '!S22+грудень!S22</f>
        <v>0</v>
      </c>
      <c r="U22" s="15">
        <f>січень!T22+лютий!T22+березень!T22+квітень!U22+травень!T22+червень!T22+липень!T22+серпень!T22+вересень!T22+жовтень!T22+'листопад '!T22+грудень!T22</f>
        <v>0</v>
      </c>
      <c r="V22" s="16">
        <f t="shared" si="1"/>
        <v>3353855.25</v>
      </c>
      <c r="W22" s="17"/>
      <c r="X22" s="17"/>
      <c r="Y22" s="17"/>
      <c r="Z22" s="17"/>
    </row>
    <row r="23" spans="1:26" s="22" customFormat="1" ht="12.75">
      <c r="A23" s="19" t="s">
        <v>1</v>
      </c>
      <c r="B23" s="20">
        <f>SUM(B5:B22)</f>
        <v>0</v>
      </c>
      <c r="C23" s="45">
        <f aca="true" t="shared" si="2" ref="C23:V23">SUM(C5:C22)</f>
        <v>24838314.979999997</v>
      </c>
      <c r="D23" s="20">
        <f t="shared" si="2"/>
        <v>0</v>
      </c>
      <c r="E23" s="45">
        <f t="shared" si="2"/>
        <v>5543875.919999999</v>
      </c>
      <c r="F23" s="20">
        <f t="shared" si="2"/>
        <v>114561.3</v>
      </c>
      <c r="G23" s="45">
        <f t="shared" si="2"/>
        <v>25200</v>
      </c>
      <c r="H23" s="45">
        <f t="shared" si="2"/>
        <v>3473233.9800000004</v>
      </c>
      <c r="I23" s="20">
        <f t="shared" si="2"/>
        <v>649799.5899999999</v>
      </c>
      <c r="J23" s="45">
        <f t="shared" si="2"/>
        <v>21479.99</v>
      </c>
      <c r="K23" s="45">
        <f t="shared" si="2"/>
        <v>3952795.01</v>
      </c>
      <c r="L23" s="45">
        <f t="shared" si="2"/>
        <v>275342.94</v>
      </c>
      <c r="M23" s="20">
        <f t="shared" si="2"/>
        <v>1329500.06</v>
      </c>
      <c r="N23" s="45">
        <f t="shared" si="2"/>
        <v>807109</v>
      </c>
      <c r="O23" s="20">
        <f t="shared" si="2"/>
        <v>106928.3</v>
      </c>
      <c r="P23" s="45">
        <f t="shared" si="2"/>
        <v>6650.0599999999995</v>
      </c>
      <c r="Q23" s="45">
        <f t="shared" si="2"/>
        <v>3515.7200000000003</v>
      </c>
      <c r="R23" s="45">
        <f t="shared" si="2"/>
        <v>41148306.85</v>
      </c>
      <c r="S23" s="20">
        <f t="shared" si="2"/>
        <v>0</v>
      </c>
      <c r="T23" s="20">
        <f t="shared" si="2"/>
        <v>0</v>
      </c>
      <c r="U23" s="20">
        <f t="shared" si="2"/>
        <v>135953.28</v>
      </c>
      <c r="V23" s="24">
        <f t="shared" si="2"/>
        <v>41284260.13</v>
      </c>
      <c r="W23" s="21">
        <v>30919206.07</v>
      </c>
      <c r="X23" s="21">
        <f>W23-V23</f>
        <v>-10365054.060000002</v>
      </c>
      <c r="Y23" s="21"/>
      <c r="Z23" s="21"/>
    </row>
    <row r="24" spans="1:26" ht="12.75">
      <c r="A24" s="3"/>
      <c r="B24" s="15"/>
      <c r="C24" s="15"/>
      <c r="D24" s="15"/>
      <c r="E24" s="15"/>
      <c r="F24" s="15">
        <v>21125</v>
      </c>
      <c r="G24" s="15"/>
      <c r="H24" s="15"/>
      <c r="I24" s="15">
        <v>393581.93</v>
      </c>
      <c r="J24" s="15"/>
      <c r="K24" s="15"/>
      <c r="L24" s="15"/>
      <c r="M24" s="15">
        <v>1049248.09</v>
      </c>
      <c r="N24" s="15"/>
      <c r="O24" s="15"/>
      <c r="P24" s="15"/>
      <c r="Q24" s="15"/>
      <c r="R24" s="15"/>
      <c r="S24" s="15"/>
      <c r="T24" s="15"/>
      <c r="U24" s="15"/>
      <c r="V24" s="16"/>
      <c r="W24" s="17"/>
      <c r="X24" s="17"/>
      <c r="Y24" s="17"/>
      <c r="Z24" s="17"/>
    </row>
    <row r="25" spans="1:26" ht="12.75">
      <c r="A25" s="3" t="s">
        <v>2</v>
      </c>
      <c r="B25" s="15"/>
      <c r="C25" s="15"/>
      <c r="D25" s="15"/>
      <c r="E25" s="15"/>
      <c r="F25" s="15">
        <f>F24-F23</f>
        <v>-93436.3</v>
      </c>
      <c r="G25" s="15"/>
      <c r="H25" s="15"/>
      <c r="I25" s="15">
        <f>I24-I23</f>
        <v>-256217.65999999986</v>
      </c>
      <c r="J25" s="15"/>
      <c r="K25" s="15"/>
      <c r="L25" s="15"/>
      <c r="M25" s="15">
        <f>M24-M23</f>
        <v>-280251.97</v>
      </c>
      <c r="N25" s="15"/>
      <c r="O25" s="15"/>
      <c r="P25" s="15"/>
      <c r="Q25" s="15"/>
      <c r="R25" s="15"/>
      <c r="S25" s="15"/>
      <c r="T25" s="15"/>
      <c r="U25" s="15"/>
      <c r="V25" s="16"/>
      <c r="W25" s="17"/>
      <c r="X25" s="17"/>
      <c r="Y25" s="17"/>
      <c r="Z25" s="17"/>
    </row>
    <row r="26" spans="1:26" ht="12.75">
      <c r="A26" s="3">
        <v>1</v>
      </c>
      <c r="B26" s="15">
        <f>січень!B26+лютий!B26+березень!B26+квітень!B26+травень!B26+червень!B26+липень!B26+серпень!B26+вересень!B26+жовтень!B26+'листопад '!B26+грудень!B26</f>
        <v>3089663.0100000002</v>
      </c>
      <c r="C26" s="15">
        <f>січень!C26+лютий!C26+березень!C26+квітень!C26+травень!C26+червень!C26+липень!C26+серпень!C26+вересень!C26+жовтень!C26+'листопад '!C26+грудень!C26</f>
        <v>652580.45</v>
      </c>
      <c r="D26" s="15">
        <f>січень!D26+лютий!D26+березень!D26+квітень!D26+травень!D26+червень!D26+липень!D26+серпень!D26+вересень!D26+жовтень!D26+'листопад '!D26+грудень!D26</f>
        <v>690603.76</v>
      </c>
      <c r="E26" s="15">
        <f>січень!E26+лютий!E26+березень!E26+квітень!E26+травень!E26+червень!E26+липень!E26+серпень!E26+вересень!E26+жовтень!E26+'листопад '!E26+грудень!E26</f>
        <v>148985.4</v>
      </c>
      <c r="F26" s="15">
        <f>січень!F26+лютий!F26+березень!F26+квітень!F26+травень!F26+червень!F26+липень!F26+серпень!F26+вересень!F26+жовтень!F26+'листопад '!F26+грудень!F26</f>
        <v>65040.49</v>
      </c>
      <c r="G26" s="15">
        <f>січень!G26+лютий!G26+березень!G26+квітень!G26+травень!G26+червень!G26+липень!G26+серпень!G26+вересень!G26+жовтень!G26+'листопад '!G26+грудень!G26</f>
        <v>1680</v>
      </c>
      <c r="H26" s="15">
        <f>січень!H26+лютий!H26+березень!H26+квітень!H26+травень!H26+червень!H26+липень!H26+серпень!H26+вересень!H26+жовтень!H26+'листопад '!H26+грудень!H26</f>
        <v>228396.83000000002</v>
      </c>
      <c r="I26" s="15">
        <f>січень!I26+лютий!I26+березень!I26+квітень!I26+травень!I26+червень!I26+липень!I26+серпень!I26+вересень!I26+жовтень!I26+'листопад '!I26+грудень!I26</f>
        <v>56678.91</v>
      </c>
      <c r="J26" s="15">
        <f>січень!J26+лютий!J26+березень!J26+квітень!J26+травень!J26+червень!J26+липень!J26+серпень!J26+вересень!J26+жовтень!J26+'листопад '!J26+грудень!J26</f>
        <v>20285.760000000002</v>
      </c>
      <c r="K26" s="15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15">
        <f>січень!L26+лютий!L26+березень!L26+квітень!L26+травень!L26+червень!L26+липень!L26+серпень!L26+вересень!L26+жовтень!L26+'листопад '!L26+грудень!L26</f>
        <v>4235.98</v>
      </c>
      <c r="M26" s="15">
        <f>січень!M26+лютий!M26+березень!M26+квітень!M26+травень!M26+червень!M26+липень!M26+серпень!M26+вересень!M26+жовтень!M26+'листопад '!M26+грудень!M26</f>
        <v>97071.46000000002</v>
      </c>
      <c r="N26" s="15">
        <f>січень!N26+лютий!N26+березень!N26+квітень!N26+травень!N26+червень!N26+липень!N26+серпень!N26+вересень!N26+жовтень!N26+'листопад '!N26+грудень!N26</f>
        <v>345892.86</v>
      </c>
      <c r="O26" s="15">
        <f>січень!O26+лютий!O26+березень!O26+квітень!O26+травень!O26+червень!O26+липень!O26+серпень!O26+вересень!O26+жовтень!O26+'листопад '!O26+грудень!O26</f>
        <v>0</v>
      </c>
      <c r="P26" s="15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15">
        <f>січень!Q26+лютий!Q26+березень!Q26+квітень!R26+травень!Q26+червень!Q26+липень!Q26+серпень!Q26+вересень!Q26+жовтень!Q26+'листопад '!Q26+грудень!Q26</f>
        <v>234.21</v>
      </c>
      <c r="R26" s="15">
        <f>SUM(B26:Q26)</f>
        <v>5401349.120000001</v>
      </c>
      <c r="S26" s="15">
        <f>січень!R26+лютий!R26+березень!R26+квітень!S26+травень!R26+червень!R26+липень!R26+серпень!R26+вересень!R26+жовтень!R26+'листопад '!R26+грудень!R26</f>
        <v>11396.4</v>
      </c>
      <c r="T26" s="15">
        <f>січень!S26+лютий!S26+березень!S26+квітень!T26+травень!S26+червень!S26+липень!S26+серпень!S26+вересень!S26+жовтень!S26+'листопад '!S26+грудень!S26</f>
        <v>0</v>
      </c>
      <c r="U26" s="15">
        <f>січень!T26+лютий!T26+березень!T26+квітень!U26+травень!T26+червень!T26+липень!T26+серпень!T26+вересень!T26+жовтень!T26+'листопад '!T26+грудень!T26</f>
        <v>0</v>
      </c>
      <c r="V26" s="16">
        <f>R26+S26+T26+U26</f>
        <v>5412745.520000001</v>
      </c>
      <c r="W26" s="17"/>
      <c r="X26" s="17"/>
      <c r="Y26" s="17"/>
      <c r="Z26" s="17"/>
    </row>
    <row r="27" spans="1:26" ht="12.75">
      <c r="A27" s="3">
        <v>2</v>
      </c>
      <c r="B27" s="15">
        <f>січень!B27+лютий!B27+березень!B27+квітень!B27+травень!B27+червень!B27+липень!B27+серпень!B27+вересень!B27+жовтень!B27+'листопад '!B27+грудень!B27</f>
        <v>437567.97</v>
      </c>
      <c r="C27" s="15">
        <f>січень!C27+лютий!C27+березень!C27+квітень!C27+травень!C27+червень!C27+липень!C27+серпень!C27+вересень!C27+жовтень!C27+'листопад '!C27+грудень!C27</f>
        <v>37998.33</v>
      </c>
      <c r="D27" s="15">
        <f>січень!D27+лютий!D27+березень!D27+квітень!D27+травень!D27+червень!D27+липень!D27+серпень!D27+вересень!D27+жовтень!D27+'листопад '!D27+грудень!D27</f>
        <v>95776.08999999998</v>
      </c>
      <c r="E27" s="15">
        <f>січень!E27+лютий!E27+березень!E27+квітень!E27+травень!E27+червень!E27+липень!E27+серпень!E27+вересень!E27+жовтень!E27+'листопад '!E27+грудень!E27</f>
        <v>8539.59</v>
      </c>
      <c r="F27" s="15">
        <f>січень!F27+лютий!F27+березень!F27+квітень!F27+травень!F27+червень!F27+липень!F27+серпень!F28+вересень!F27+жовтень!F27+'листопад '!F27+грудень!F27</f>
        <v>15108</v>
      </c>
      <c r="G27" s="15">
        <f>січень!G27+лютий!G27+березень!G27+квітень!G27+травень!G27+червень!G27+липень!G27+серпень!G27+вересень!G27+жовтень!G27+'листопад '!G27+грудень!G27</f>
        <v>280</v>
      </c>
      <c r="H27" s="15">
        <f>січень!H27+лютий!H27+березень!H27+квітень!H27+травень!H27+червень!H27+липень!H27+серпень!H27+вересень!H27+жовтень!H27+'листопад '!H27+грудень!H27</f>
        <v>93742.79</v>
      </c>
      <c r="I27" s="15">
        <f>січень!I27+лютий!I27+березень!I27+квітень!I27+травень!I27+червень!I27+липень!I27+серпень!I27+вересень!I27+жовтень!I27+'листопад '!I27+грудень!I27</f>
        <v>1380</v>
      </c>
      <c r="J27" s="15">
        <f>січень!J27+лютий!J27+березень!J27+квітень!J27+травень!J27+червень!J27+липень!J27+серпень!J27+вересень!J27+жовтень!J27+'листопад '!J27+грудень!J27</f>
        <v>1422.2</v>
      </c>
      <c r="K27" s="15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15">
        <f>січень!L27+лютий!L27+березень!L27+квітень!L27+травень!L27+червень!L27+липень!L27+серпень!L28+вересень!L27+жовтень!L27+'листопад '!L27+грудень!L27</f>
        <v>86.1</v>
      </c>
      <c r="M27" s="15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15">
        <f>січень!N27+лютий!N27+березень!N27+квітень!N27+травень!N27+червень!N27+липень!N27+серпень!N27+вересень!N27+жовтень!N27+'листопад '!N27+грудень!N27</f>
        <v>7457.29</v>
      </c>
      <c r="O27" s="15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15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15">
        <f>січень!Q27+лютий!Q27+березень!Q27+квітень!R27+травень!Q27+червень!Q27+липень!Q27+серпень!Q27+вересень!Q27+жовтень!Q27+'листопад '!Q27+грудень!Q27</f>
        <v>0</v>
      </c>
      <c r="R27" s="15">
        <f aca="true" t="shared" si="3" ref="R27:R40">SUM(B27:Q27)</f>
        <v>699358.36</v>
      </c>
      <c r="S27" s="15">
        <f>січень!R27+лютий!R27+березень!R27+квітень!S27+травень!R27+червень!R27+липень!R27+серпень!R27+вересень!R27+жовтень!R27+'листопад '!R27+грудень!R27</f>
        <v>0</v>
      </c>
      <c r="T27" s="15">
        <f>січень!S27+лютий!S27+березень!S27+квітень!T27+травень!S27+червень!S27+липень!S27+серпень!S27+вересень!S27+жовтень!S27+'листопад '!S27+грудень!S27</f>
        <v>0</v>
      </c>
      <c r="U27" s="15">
        <f>січень!T27+лютий!T27+березень!T27+квітень!U27+травень!T27+червень!T27+липень!T27+серпень!T27+вересень!T27+жовтень!T27+'листопад '!T27+грудень!T27</f>
        <v>0</v>
      </c>
      <c r="V27" s="16">
        <f aca="true" t="shared" si="4" ref="V27:V40">R27+S27+T27+U27</f>
        <v>699358.36</v>
      </c>
      <c r="W27" s="17"/>
      <c r="X27" s="17"/>
      <c r="Y27" s="17"/>
      <c r="Z27" s="17"/>
    </row>
    <row r="28" spans="1:26" ht="12.75">
      <c r="A28" s="3">
        <v>3</v>
      </c>
      <c r="B28" s="15">
        <f>січень!B28+лютий!B28+березень!B28+квітень!B28+травень!B28+червень!B28+липень!B28+серпень!B28+вересень!B28+жовтень!B28+'листопад '!B28+грудень!B28</f>
        <v>1098174.02</v>
      </c>
      <c r="C28" s="15">
        <f>січень!C28+лютий!C28+березень!C28+квітень!C28+травень!C28+червень!C28+липень!C28+серпень!C28+вересень!C28+жовтень!C28+'листопад '!C28+грудень!C28</f>
        <v>398132.51999999996</v>
      </c>
      <c r="D28" s="15">
        <f>січень!D28+лютий!D28+березень!D28+квітень!D28+травень!D28+червень!D28+липень!D28+серпень!D28+вересень!D28+жовтень!D28+'листопад '!D28+грудень!D28</f>
        <v>241909.26</v>
      </c>
      <c r="E28" s="15">
        <f>січень!E28+лютий!E28+березень!E28+квітень!E28+травень!E28+червень!E28+липень!E28+серпень!E28+вересень!E28+жовтень!E28+'листопад '!E28+грудень!E28</f>
        <v>89387.58</v>
      </c>
      <c r="F28" s="15">
        <f>січень!F28+лютий!F28+березень!F28+квітень!F28+травень!F28+червень!F28+липень!F28+серпень!F29+вересень!F28+жовтень!F28+'листопад '!F28+грудень!F28</f>
        <v>53121.97</v>
      </c>
      <c r="G28" s="15">
        <f>січень!G28+лютий!G28+березень!G28+квітень!G28+травень!G28+червень!G28+липень!G28+серпень!G28+вересень!G28+жовтень!G28+'листопад '!G28+грудень!G28</f>
        <v>840</v>
      </c>
      <c r="H28" s="15">
        <f>січень!H28+лютий!H28+березень!H28+квітень!H28+травень!H28+червень!H28+липень!H28+серпень!H28+вересень!H28+жовтень!H28+'листопад '!H28+грудень!H28</f>
        <v>126093.98999999999</v>
      </c>
      <c r="I28" s="15">
        <f>січень!I28+лютий!I28+березень!I28+квітень!I28+травень!I28+червень!I28+липень!I28+серпень!I28+вересень!I28+жовтень!I28+'листопад '!I28+грудень!I28</f>
        <v>63568.10000000001</v>
      </c>
      <c r="J28" s="15">
        <f>січень!J28+лютий!J28+березень!J28+квітень!J28+травень!J28+червень!J28+липень!J28+серпень!J28+вересень!J28+жовтень!J28+'листопад '!J28+грудень!J28</f>
        <v>4956.250000000001</v>
      </c>
      <c r="K28" s="15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15">
        <f>січень!L28+лютий!L28+березень!L28+квітень!L28+травень!L28+червень!L28+липень!L28+серпень!L29+вересень!L28+жовтень!L28+'листопад '!L28+грудень!L28</f>
        <v>4922.45</v>
      </c>
      <c r="M28" s="15">
        <f>січень!M28+лютий!M28+березень!M28+квітень!M28+травень!M28+червень!M28+липень!M28+серпень!M28+вересень!M28+жовтень!M28+'листопад '!M28+грудень!M28</f>
        <v>58873.54</v>
      </c>
      <c r="N28" s="15">
        <f>січень!N28+лютий!N28+березень!N28+квітень!N28+травень!N28+червень!N28+липень!N28+серпень!N28+вересень!N28+жовтень!N28+'листопад '!N28+грудень!N28</f>
        <v>157658.78</v>
      </c>
      <c r="O28" s="15">
        <f>січень!O28+лютий!O28+березень!O28+квітень!O28+травень!O28+червень!O28+липень!O28+серпень!O28+вересень!O28+жовтень!O28+'листопад '!O28+грудень!O28</f>
        <v>0</v>
      </c>
      <c r="P28" s="15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15">
        <f>січень!Q28+лютий!Q28+березень!Q28+квітень!R28+травень!Q28+червень!Q28+липень!Q28+серпень!Q28+вересень!Q28+жовтень!Q28+'листопад '!Q28+грудень!Q28</f>
        <v>234.20000000000002</v>
      </c>
      <c r="R28" s="15">
        <f t="shared" si="3"/>
        <v>2297872.66</v>
      </c>
      <c r="S28" s="15">
        <f>січень!R28+лютий!R28+березень!R28+квітень!S28+травень!R28+червень!R28+липень!R28+серпень!R28+вересень!R28+жовтень!R28+'листопад '!R28+грудень!R28</f>
        <v>11396.4</v>
      </c>
      <c r="T28" s="15">
        <f>січень!S28+лютий!S28+березень!S28+квітень!T28+травень!S28+червень!S28+липень!S28+серпень!S28+вересень!S28+жовтень!S28+'листопад '!S28+грудень!S28</f>
        <v>0</v>
      </c>
      <c r="U28" s="15">
        <f>січень!T28+лютий!T28+березень!T28+квітень!U28+травень!T28+червень!T28+липень!T28+серпень!T28+вересень!T28+жовтень!T28+'листопад '!T28+грудень!T28</f>
        <v>0</v>
      </c>
      <c r="V28" s="16">
        <f t="shared" si="4"/>
        <v>2309269.06</v>
      </c>
      <c r="W28" s="17"/>
      <c r="X28" s="17"/>
      <c r="Y28" s="17"/>
      <c r="Z28" s="17"/>
    </row>
    <row r="29" spans="1:26" ht="12.75">
      <c r="A29" s="3">
        <v>4</v>
      </c>
      <c r="B29" s="15">
        <f>січень!B29+лютий!B29+березень!B29+квітень!B29+травень!B29+червень!B29+липень!B29+серпень!B29+вересень!B29+жовтень!B29+'листопад '!B29+грудень!B29</f>
        <v>4190684.9299999997</v>
      </c>
      <c r="C29" s="15">
        <f>січень!C29+лютий!C29+березень!C29+квітень!C29+травень!C29+червень!C29+липень!C29+серпень!C29+вересень!C29+жовтень!C29+'листопад '!C29+грудень!C29</f>
        <v>900037.89</v>
      </c>
      <c r="D29" s="15">
        <f>січень!D29+лютий!D29+березень!D29+квітень!D29+травень!D29+червень!D29+липень!D29+серпень!D29+вересень!D29+жовтень!D29+'листопад '!D29+грудень!D29</f>
        <v>928143.2400000001</v>
      </c>
      <c r="E29" s="15">
        <f>січень!E29+лютий!E29+березень!E29+квітень!E29+травень!E29+червень!E29+липень!E29+серпень!E29+вересень!E29+жовтень!E29+'листопад '!E29+грудень!E29</f>
        <v>193657.36999999997</v>
      </c>
      <c r="F29" s="15">
        <f>січень!F29+лютий!F29+березень!F29+квітень!F29+травень!F29+червень!F29+липень!F29+серпень!F30+вересень!F29+жовтень!F29+'листопад '!F29+грудень!F29</f>
        <v>60113.51</v>
      </c>
      <c r="G29" s="15">
        <f>січень!G29+лютий!G29+березень!G29+квітень!G29+травень!G29+червень!G29+липень!G29+серпень!G29+вересень!G29+жовтень!G29+'листопад '!G29+грудень!G29</f>
        <v>2800</v>
      </c>
      <c r="H29" s="15">
        <f>січень!H29+лютий!H29+березень!H29+квітень!H29+травень!H29+червень!H29+липень!H29+серпень!H29+вересень!H29+жовтень!H29+'листопад '!H29+грудень!H29</f>
        <v>451793.63</v>
      </c>
      <c r="I29" s="15">
        <f>січень!I29+лютий!I29+березень!I29+квітень!I29+травень!I29+червень!I29+липень!I29+серпень!I29+вересень!I29+жовтень!I29+'листопад '!I29+грудень!I29</f>
        <v>46578.21000000001</v>
      </c>
      <c r="J29" s="15">
        <f>січень!J29+лютий!J29+березень!J29+квітень!J29+травень!J29+червень!J29+липень!J29+серпень!J29+вересень!J29+жовтень!J29+'листопад '!J29+грудень!J29</f>
        <v>23469.940000000002</v>
      </c>
      <c r="K29" s="15">
        <f>січень!K29+лютий!K29+березень!K29+квітень!K29+травень!K29+червень!K29+липень!K29+серпень!K29+вересень!K29+жовтень!K29+'листопад '!K29+грудень!K29</f>
        <v>857648.14</v>
      </c>
      <c r="L29" s="15">
        <f>січень!L29+лютий!L29+березень!L29+квітень!L29+травень!L29+червень!L29+липень!L29+серпень!L30+вересень!L29+жовтень!L29+'листопад '!L29+грудень!L29</f>
        <v>16161.539999999999</v>
      </c>
      <c r="M29" s="15">
        <f>січень!M29+лютий!M29+березень!M29+квітень!M29+травень!M29+червень!M29+липень!M29+серпень!M29+вересень!M29+жовтень!M29+'листопад '!M29+грудень!M29</f>
        <v>92903.72</v>
      </c>
      <c r="N29" s="15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15">
        <f>січень!O29+лютий!O29+березень!O29+квітень!O29+травень!O29+червень!O29+липень!O29+серпень!O29+вересень!O29+жовтень!O29+'листопад '!O29+грудень!O29</f>
        <v>0</v>
      </c>
      <c r="P29" s="15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15">
        <f>січень!Q29+лютий!Q29+березень!Q29+квітень!R29+травень!Q29+червень!Q29+липень!Q29+серпень!Q29+вересень!Q29+жовтень!Q29+'листопад '!Q29+грудень!Q29</f>
        <v>0</v>
      </c>
      <c r="R29" s="15">
        <f t="shared" si="3"/>
        <v>7763992.119999999</v>
      </c>
      <c r="S29" s="15">
        <f>січень!R29+лютий!R29+березень!R29+квітень!S29+травень!R29+червень!R29+липень!R29+серпень!R29+вересень!R29+жовтень!R29+'листопад '!R29+грудень!R29</f>
        <v>0</v>
      </c>
      <c r="T29" s="15">
        <f>січень!S29+лютий!S29+березень!S29+квітень!T29+травень!S29+червень!S29+липень!S29+серпень!S29+вересень!S29+жовтень!S29+'листопад '!S29+грудень!S29</f>
        <v>0</v>
      </c>
      <c r="U29" s="15">
        <f>січень!T29+лютий!T29+березень!T29+квітень!U29+травень!T29+червень!T29+липень!T29+серпень!T29+вересень!T29+жовтень!T29+'листопад '!T29+грудень!T29</f>
        <v>0</v>
      </c>
      <c r="V29" s="16">
        <f t="shared" si="4"/>
        <v>7763992.119999999</v>
      </c>
      <c r="W29" s="17"/>
      <c r="X29" s="17"/>
      <c r="Y29" s="17"/>
      <c r="Z29" s="17"/>
    </row>
    <row r="30" spans="1:26" ht="12.75">
      <c r="A30" s="3">
        <v>5</v>
      </c>
      <c r="B30" s="15">
        <f>січень!B30+лютий!B30+березень!B30+квітень!B30+травень!B30+червень!B30+липень!B30+серпень!B30+вересень!B30+жовтень!B30+'листопад '!B30+грудень!B30</f>
        <v>3633527.85</v>
      </c>
      <c r="C30" s="15">
        <f>січень!C30+лютий!C30+березень!C30+квітень!C30+травень!C30+червень!C30+липень!C30+серпень!C30+вересень!C30+жовтень!C30+'листопад '!C30+грудень!C30</f>
        <v>879391.8300000001</v>
      </c>
      <c r="D30" s="15">
        <f>січень!D30+лютий!D30+березень!D30+квітень!D30+травень!D30+червень!D30+липень!D30+серпень!D30+вересень!D30+жовтень!D30+'листопад '!D30+грудень!D30</f>
        <v>812170.3600000001</v>
      </c>
      <c r="E30" s="15">
        <f>січень!E30+лютий!E30+березень!E30+квітень!E30+травень!E30+червень!E30+липень!E30+серпень!E30+вересень!E30+жовтень!E30+'листопад '!E30+грудень!E30</f>
        <v>194638.17</v>
      </c>
      <c r="F30" s="15">
        <f>січень!F30+лютий!F30+березень!F30+квітень!F30+травень!F30+червень!F30+липень!F30+серпень!F31+вересень!F30+жовтень!F30+'листопад '!F30+грудень!F30</f>
        <v>96785.55</v>
      </c>
      <c r="G30" s="15">
        <f>січень!G30+лютий!G30+березень!G30+квітень!G30+травень!G30+червень!G30+липень!G30+серпень!G30+вересень!G30+жовтень!G30+'листопад '!G30+грудень!G30</f>
        <v>2520</v>
      </c>
      <c r="H30" s="15">
        <f>січень!H30+лютий!H30+березень!H30+квітень!H30+травень!H30+червень!H30+липень!H30+серпень!H30+вересень!H30+жовтень!H30+'листопад '!H30+грудень!H30</f>
        <v>327369.27999999997</v>
      </c>
      <c r="I30" s="15">
        <f>січень!I30+лютий!I30+березень!I30+квітень!I30+травень!I30+червень!I30+липень!I30+серпень!I30+вересень!I30+жовтень!I30+'листопад '!I30+грудень!I30</f>
        <v>35473.84</v>
      </c>
      <c r="J30" s="15">
        <f>січень!J30+лютий!J30+березень!J30+квітень!J30+травень!J30+червень!J30+липень!J30+серпень!J30+вересень!J30+жовтень!J30+'листопад '!J30+грудень!J30</f>
        <v>20809.18</v>
      </c>
      <c r="K30" s="15">
        <f>січень!K30+лютий!K30+березень!K30+квітень!K30+травень!K30+червень!K30+липень!K30+серпень!K30+вересень!K30+жовтень!K30+'листопад '!K30+грудень!K30</f>
        <v>912258.6900000001</v>
      </c>
      <c r="L30" s="15">
        <f>січень!L30+лютий!L30+березень!L30+квітень!L30+травень!L30+червень!L30+липень!L30+серпень!L31+вересень!L30+жовтень!L30+'листопад '!L30+грудень!L30</f>
        <v>14809.01</v>
      </c>
      <c r="M30" s="15">
        <f>січень!M30+лютий!M30+березень!M30+квітень!M30+травень!M30+червень!M30+липень!M30+серпень!M30+вересень!M30+жовтень!M30+'листопад '!M30+грудень!M30</f>
        <v>73866.23999999999</v>
      </c>
      <c r="N30" s="15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15">
        <f>січень!O30+лютий!O30+березень!O30+квітень!O30+травень!O30+червень!O30+липень!O30+серпень!O30+вересень!O30+жовтень!O30+'листопад '!O30+грудень!O30</f>
        <v>0</v>
      </c>
      <c r="P30" s="15">
        <f>січень!P30+лютий!P30+березень!P30+квітень!P30+травень!P30+червень!P30+липень!P30+серпень!P30+вересень!P30+жовтень!P30+'листопад '!P30+грудень!P30</f>
        <v>28</v>
      </c>
      <c r="Q30" s="15">
        <f>січень!Q30+лютий!Q30+березень!Q30+квітень!R30+травень!Q30+червень!Q30+липень!Q30+серпень!Q30+вересень!Q30+жовтень!Q30+'листопад '!Q30+грудень!Q30</f>
        <v>0</v>
      </c>
      <c r="R30" s="15">
        <f t="shared" si="3"/>
        <v>7003648</v>
      </c>
      <c r="S30" s="15">
        <f>січень!R30+лютий!R30+березень!R30+квітень!S30+травень!R30+червень!R30+липень!R30+серпень!R30+вересень!R30+жовтень!R30+'листопад '!R30+грудень!R30</f>
        <v>33273.6</v>
      </c>
      <c r="T30" s="15">
        <f>січень!S30+лютий!S30+березень!S30+квітень!T30+травень!S30+червень!S30+липень!S30+серпень!S30+вересень!S30+жовтень!S30+'листопад '!S30+грудень!S30</f>
        <v>0</v>
      </c>
      <c r="U30" s="15">
        <f>січень!T30+лютий!T30+березень!T30+квітень!U30+травень!T30+червень!T30+липень!T30+серпень!T30+вересень!T30+жовтень!T30+'листопад '!T30+грудень!T30</f>
        <v>0</v>
      </c>
      <c r="V30" s="16">
        <f t="shared" si="4"/>
        <v>7036921.6</v>
      </c>
      <c r="W30" s="17"/>
      <c r="X30" s="17"/>
      <c r="Y30" s="17"/>
      <c r="Z30" s="17"/>
    </row>
    <row r="31" spans="1:26" ht="12.75">
      <c r="A31" s="3">
        <v>6</v>
      </c>
      <c r="B31" s="15">
        <f>січень!B31+лютий!B31+березень!B31+квітень!B31+травень!B31+червень!B31+липень!B31+серпень!B31+вересень!B31+жовтень!B31+'листопад '!B31+грудень!B31</f>
        <v>1175814.2599999998</v>
      </c>
      <c r="C31" s="15">
        <f>січень!C31+лютий!C31+березень!C31+квітень!C31+травень!C31+червень!C31+липень!C31+серпень!C31+вересень!C31+жовтень!C31+'листопад '!C31+грудень!C31</f>
        <v>354443.93000000005</v>
      </c>
      <c r="D31" s="15">
        <f>січень!D31+лютий!D31+березень!D31+квітень!D31+травень!D31+червень!D31+липень!D31+серпень!D31+вересень!D31+жовтень!D31+'листопад '!D31+грудень!D31</f>
        <v>261526.2</v>
      </c>
      <c r="E31" s="15">
        <f>січень!E31+лютий!E31+березень!E31+квітень!E31+травень!E31+червень!E31+липень!E31+серпень!E31+вересень!E31+жовтень!E31+'листопад '!E31+грудень!E31</f>
        <v>82050.96</v>
      </c>
      <c r="F31" s="15">
        <f>січень!F31+лютий!F31+березень!F31+квітень!F31+травень!F31+червень!F31+липень!F31+серпень!F32+вересень!F31+жовтень!F31+'листопад '!F31+грудень!F31</f>
        <v>40153.09</v>
      </c>
      <c r="G31" s="15">
        <f>січень!G31+лютий!G31+березень!G31+квітень!G31+травень!G31+червень!G31+липень!G31+серпень!G31+вересень!G31+жовтень!G31+'листопад '!G31+грудень!G31</f>
        <v>840</v>
      </c>
      <c r="H31" s="15">
        <f>січень!H31+лютий!H31+березень!H31+квітень!H31+травень!H31+червень!H31+липень!H31+серпень!H31+вересень!H31+жовтень!H31+'листопад '!H31+грудень!H31</f>
        <v>179224.67</v>
      </c>
      <c r="I31" s="15">
        <f>січень!I31+лютий!I31+березень!I31+квітень!I31+травень!I31+червень!I31+липень!I31+серпень!I31+вересень!I31+жовтень!I31+'листопад '!I31+грудень!I31</f>
        <v>43568.369999999995</v>
      </c>
      <c r="J31" s="15">
        <f>січень!J31+лютий!J31+березень!J31+квітень!J31+травень!J31+червень!J31+липень!J31+серпень!J31+вересень!J31+жовтень!J31+'листопад '!J31+грудень!J31</f>
        <v>3665.3199999999997</v>
      </c>
      <c r="K31" s="15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15">
        <f>січень!L31+лютий!L31+березень!L31+квітень!L31+травень!L31+червень!L31+липень!L31+серпень!L32+вересень!L31+жовтень!L31+'листопад '!L31+грудень!L31</f>
        <v>4371.36</v>
      </c>
      <c r="M31" s="15">
        <f>січень!M31+лютий!M31+березень!M31+квітень!M31+травень!M31+червень!M31+липень!M31+серпень!M31+вересень!M31+жовтень!M31+'листопад '!M31+грудень!M31</f>
        <v>30289.170000000002</v>
      </c>
      <c r="N31" s="15">
        <f>січень!N31+лютий!N31+березень!N31+квітень!N31+травень!N31+червень!N31+липень!N31+серпень!N31+вересень!N31+жовтень!N31+'листопад '!N31+грудень!N31</f>
        <v>173147.61000000002</v>
      </c>
      <c r="O31" s="15">
        <f>січень!O31+лютий!O31+березень!O31+квітень!O31+травень!O31+червень!O31+липень!O31+серпень!O31+вересень!O31+жовтень!O31+'листопад '!O31+грудень!O31</f>
        <v>0</v>
      </c>
      <c r="P31" s="15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15">
        <f>січень!Q31+лютий!Q31+березень!Q31+квітень!R31+травень!Q31+червень!Q31+липень!Q31+серпень!Q31+вересень!Q31+жовтень!Q31+'листопад '!Q31+грудень!Q31</f>
        <v>234.21</v>
      </c>
      <c r="R31" s="15">
        <f t="shared" si="3"/>
        <v>2349329.1499999994</v>
      </c>
      <c r="S31" s="15">
        <f>січень!R31+лютий!R31+березень!R31+квітень!S31+травень!R31+червень!R31+липень!R31+серпень!R31+вересень!R31+жовтень!R31+'листопад '!R31+грудень!R31</f>
        <v>16636.8</v>
      </c>
      <c r="T31" s="15">
        <f>січень!S31+лютий!S31+березень!S31+квітень!T31+травень!S31+червень!S31+липень!S31+серпень!S31+вересень!S31+жовтень!S31+'листопад '!S31+грудень!S31</f>
        <v>0</v>
      </c>
      <c r="U31" s="15">
        <f>січень!T31+лютий!T31+березень!T31+квітень!U31+травень!T31+червень!T31+липень!T31+серпень!T31+вересень!T31+жовтень!T31+'листопад '!T31+грудень!T31</f>
        <v>0</v>
      </c>
      <c r="V31" s="16">
        <f t="shared" si="4"/>
        <v>2365965.9499999993</v>
      </c>
      <c r="W31" s="17"/>
      <c r="X31" s="17"/>
      <c r="Y31" s="17"/>
      <c r="Z31" s="17"/>
    </row>
    <row r="32" spans="1:26" ht="12.75">
      <c r="A32" s="3">
        <v>7</v>
      </c>
      <c r="B32" s="15">
        <f>січень!B32+лютий!B32+березень!B32+квітень!B32+травень!B32+червень!B32+липень!B32+серпень!B32+вересень!B32+жовтень!B32+'листопад '!B32+грудень!B32</f>
        <v>1083345.3</v>
      </c>
      <c r="C32" s="15">
        <f>січень!C32+лютий!C32+березень!C32+квітень!C32+травень!C32+червень!C32+липень!C32+серпень!C32+вересень!C32+жовтень!C32+'листопад '!C32+грудень!C32</f>
        <v>332118.63</v>
      </c>
      <c r="D32" s="15">
        <f>січень!D32+лютий!D32+березень!D32+квітень!D32+травень!D32+червень!D32+липень!D32+серпень!D32+вересень!D32+жовтень!D32+'листопад '!D32+грудень!D32</f>
        <v>239142.22000000003</v>
      </c>
      <c r="E32" s="15">
        <f>січень!E32+лютий!E32+березень!E32+квітень!E32+травень!E32+червень!E32+липень!E32+серпень!E32+вересень!E32+жовтень!E32+'листопад '!E32+грудень!E32</f>
        <v>77062.29000000001</v>
      </c>
      <c r="F32" s="15">
        <f>січень!F32+лютий!F32+березень!F32+квітень!F32+травень!F32+червень!F32+липень!F32+серпень!F33+вересень!F32+жовтень!F32+'листопад '!F32+грудень!F32</f>
        <v>27636.09</v>
      </c>
      <c r="G32" s="15">
        <f>січень!G32+лютий!G32+березень!G32+квітень!G32+травень!G32+червень!G32+липень!G32+серпень!G32+вересень!G32+жовтень!G32+'листопад '!G32+грудень!G32</f>
        <v>840</v>
      </c>
      <c r="H32" s="15">
        <f>січень!H32+лютий!H32+березень!H32+квітень!H32+травень!H32+червень!H32+липень!H32+серпень!H32+вересень!H32+жовтень!H32+'листопад '!H32+грудень!H32</f>
        <v>138260.75</v>
      </c>
      <c r="I32" s="15">
        <f>січень!I32+лютий!I32+березень!I32+квітень!I32+травень!I32+червень!I32+липень!I32+серпень!I32+вересень!I32+жовтень!I32+'листопад '!I32+грудень!I32</f>
        <v>30171.079999999998</v>
      </c>
      <c r="J32" s="15">
        <f>січень!J32+лютий!J32+березень!J32+квітень!J32+травень!J32+червень!J32+липень!J32+серпень!J32+вересень!J32+жовтень!J32+'листопад '!J32+грудень!J32</f>
        <v>6902.2699999999995</v>
      </c>
      <c r="K32" s="15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15">
        <f>січень!L32+лютий!L32+березень!L32+квітень!L32+травень!L32+червень!L32+липень!L32+серпень!L33+вересень!L32+жовтень!L32+'листопад '!L32+грудень!L32</f>
        <v>1201.48</v>
      </c>
      <c r="M32" s="15">
        <f>січень!M32+лютий!M32+березень!M32+квітень!M32+травень!M32+червень!M32+липень!M32+серпень!M32+вересень!M32+жовтень!M32+'листопад '!M32+грудень!M32</f>
        <v>21224.230000000003</v>
      </c>
      <c r="N32" s="15">
        <f>січень!N32+лютий!N32+березень!N32+квітень!N32+травень!N32+червень!N32+липень!N32+серпень!N32+вересень!N32+жовтень!N32+'листопад '!N32+грудень!N32</f>
        <v>145807.62999999998</v>
      </c>
      <c r="O32" s="15">
        <f>січень!O32+лютий!O32+березень!O32+квітень!O32+травень!O32+червень!O32+липень!O32+серпень!O32+вересень!O32+жовтень!O32+'листопад '!O32+грудень!O32</f>
        <v>0</v>
      </c>
      <c r="P32" s="15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15">
        <f>січень!Q32+лютий!Q32+березень!Q32+квітень!R32+травень!Q32+червень!Q32+липень!Q32+серпень!Q32+вересень!Q32+жовтень!Q32+'листопад '!Q32+грудень!Q32</f>
        <v>234.21</v>
      </c>
      <c r="R32" s="15">
        <f t="shared" si="3"/>
        <v>2103946.18</v>
      </c>
      <c r="S32" s="15">
        <f>січень!R32+лютий!R32+березень!R32+квітень!S32+травень!R32+червень!R32+липень!R32+серпень!R32+вересень!R32+жовтень!R32+'листопад '!R32+грудень!R32</f>
        <v>11396.4</v>
      </c>
      <c r="T32" s="15">
        <f>січень!S32+лютий!S32+березень!S32+квітень!T32+травень!S32+червень!S32+липень!S32+серпень!S32+вересень!S32+жовтень!S32+'листопад '!S32+грудень!S32</f>
        <v>0</v>
      </c>
      <c r="U32" s="15">
        <f>січень!T32+лютий!T32+березень!T32+квітень!U32+травень!T32+червень!T32+липень!T32+серпень!T32+вересень!T32+жовтень!T32+'листопад '!T32+грудень!T32</f>
        <v>0</v>
      </c>
      <c r="V32" s="16">
        <f t="shared" si="4"/>
        <v>2115342.58</v>
      </c>
      <c r="W32" s="17"/>
      <c r="X32" s="17"/>
      <c r="Y32" s="17"/>
      <c r="Z32" s="17"/>
    </row>
    <row r="33" spans="1:26" ht="12.75">
      <c r="A33" s="3">
        <v>8</v>
      </c>
      <c r="B33" s="15">
        <f>січень!B33+лютий!B33+березень!B33+квітень!B33+травень!B33+червень!B33+липень!B33+серпень!B33+вересень!B33+жовтень!B33+'листопад '!B33+грудень!B33</f>
        <v>1094638.81</v>
      </c>
      <c r="C33" s="15">
        <f>січень!C33+лютий!C33+березень!C33+квітень!C33+травень!C33+червень!C33+липень!C33+серпень!C33+вересень!C33+жовтень!C33+'листопад '!C33+грудень!C33</f>
        <v>358185.81999999995</v>
      </c>
      <c r="D33" s="15">
        <f>січень!D33+лютий!D33+березень!D33+квітень!D33+травень!D33+червень!D33+липень!D33+серпень!D33+вересень!D33+жовтень!D33+'листопад '!D33+грудень!D33</f>
        <v>238960.61000000004</v>
      </c>
      <c r="E33" s="15">
        <f>січень!E33+лютий!E33+березень!E33+квітень!E33+травень!E33+червень!E33+липень!E33+серпень!E33+вересень!E33+жовтень!E33+'листопад '!E33+грудень!E33</f>
        <v>79750.20999999999</v>
      </c>
      <c r="F33" s="15">
        <f>січень!F33+лютий!F33+березень!F33+квітень!F33+травень!F33+червень!F33+липень!F33+серпень!F34+вересень!F33+жовтень!F33+'листопад '!F33+грудень!F33</f>
        <v>40813.009999999995</v>
      </c>
      <c r="G33" s="15">
        <f>січень!G33+лютий!G33+березень!G33+квітень!G33+травень!G33+червень!G33+липень!G33+серпень!G33+вересень!G33+жовтень!G33+'листопад '!G33+грудень!G33</f>
        <v>560</v>
      </c>
      <c r="H33" s="15">
        <f>січень!H33+лютий!H33+березень!H33+квітень!H33+травень!H33+червень!H33+липень!H33+серпень!H33+вересень!H33+жовтень!H33+'листопад '!H33+грудень!H33</f>
        <v>90995.44</v>
      </c>
      <c r="I33" s="15">
        <f>січень!I33+лютий!I33+березень!I33+квітень!I33+травень!I33+червень!I33+липень!I33+серпень!I33+вересень!I33+жовтень!I33+'листопад '!I33+грудень!I33</f>
        <v>31396.359999999997</v>
      </c>
      <c r="J33" s="15">
        <f>січень!J33+лютий!J33+березень!J33+квітень!J33+травень!J33+червень!J33+липень!J33+серпень!J33+вересень!J33+жовтень!J33+'листопад '!J33+грудень!J33</f>
        <v>3122.45</v>
      </c>
      <c r="K33" s="15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15">
        <f>січень!L33+лютий!L33+березень!L33+квітень!L33+травень!L33+червень!L33+липень!L33+серпень!L34+вересень!L33+жовтень!L33+'листопад '!L33+грудень!L33</f>
        <v>2529.32</v>
      </c>
      <c r="M33" s="15">
        <f>січень!M33+лютий!M33+березень!M33+квітень!M33+травень!M33+червень!M33+липень!M33+серпень!M33+вересень!M33+жовтень!M33+'листопад '!M33+грудень!M33</f>
        <v>52789.91</v>
      </c>
      <c r="N33" s="15">
        <f>січень!N33+лютий!N33+березень!N33+квітень!N33+травень!N33+червень!N33+липень!N33+серпень!N33+вересень!N33+жовтень!N33+'листопад '!N33+грудень!N33</f>
        <v>70487.88</v>
      </c>
      <c r="O33" s="15">
        <f>січень!O33+лютий!O33+березень!O33+квітень!O33+травень!O33+червень!O33+липень!O33+серпень!O33+вересень!O33+жовтень!O33+'листопад '!O33+грудень!O33</f>
        <v>0</v>
      </c>
      <c r="P33" s="15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15">
        <f>січень!Q33+лютий!Q33+березень!Q33+квітень!R33+травень!Q33+червень!Q33+липень!Q33+серпень!Q33+вересень!Q33+жовтень!Q33+'листопад '!Q33+грудень!Q33</f>
        <v>234.23</v>
      </c>
      <c r="R33" s="15">
        <f t="shared" si="3"/>
        <v>2064464.0499999998</v>
      </c>
      <c r="S33" s="15">
        <f>січень!R33+лютий!R33+березень!R33+квітень!S33+травень!R33+червень!R33+липень!R33+серпень!R33+вересень!R33+жовтень!R33+'листопад '!R33+грудень!R33</f>
        <v>16636.8</v>
      </c>
      <c r="T33" s="15">
        <f>січень!S33+лютий!S33+березень!S33+квітень!T33+травень!S33+червень!S33+липень!S33+серпень!S33+вересень!S33+жовтень!S33+'листопад '!S33+грудень!S33</f>
        <v>0</v>
      </c>
      <c r="U33" s="15">
        <f>січень!T33+лютий!T33+березень!T33+квітень!U33+травень!T33+червень!T33+липень!T33+серпень!T33+вересень!T33+жовтень!T33+'листопад '!T33+грудень!T33</f>
        <v>18180.36</v>
      </c>
      <c r="V33" s="16">
        <f t="shared" si="4"/>
        <v>2099281.21</v>
      </c>
      <c r="W33" s="17"/>
      <c r="X33" s="17"/>
      <c r="Y33" s="17"/>
      <c r="Z33" s="17"/>
    </row>
    <row r="34" spans="1:26" ht="12.75">
      <c r="A34" s="3">
        <v>9</v>
      </c>
      <c r="B34" s="15">
        <f>січень!B34+лютий!B34+березень!B34+квітень!B34+травень!B34+червень!B34+липень!B34+серпень!B34+вересень!B34+жовтень!B34+'листопад '!B34+грудень!B34</f>
        <v>2085005.0699999998</v>
      </c>
      <c r="C34" s="15">
        <f>січень!C34+лютий!C34+березень!C34+квітень!C34+травень!C34+червень!C34+липень!C34+серпень!C34+вересень!C34+жовтень!C34+'листопад '!C34+грудень!C34</f>
        <v>682539.76</v>
      </c>
      <c r="D34" s="15">
        <f>січень!D34+лютий!D34+березень!D34+квітень!D34+травень!D34+червень!D34+липень!D34+серпень!D34+вересень!D34+жовтень!D34+'листопад '!D34+грудень!D34</f>
        <v>453705.67</v>
      </c>
      <c r="E34" s="15">
        <f>січень!E34+лютий!E34+березень!E34+квітень!E34+травень!E34+червень!E34+липень!E34+серпень!E34+вересень!E34+жовтень!E34+'листопад '!E34+грудень!E34</f>
        <v>151286.49</v>
      </c>
      <c r="F34" s="15">
        <f>січень!F34+лютий!F34+березень!F34+квітень!F34+травень!F34+червень!F34+липень!F34+серпень!F35+вересень!F34+жовтень!F34+'листопад '!F34+грудень!F34</f>
        <v>43256.53</v>
      </c>
      <c r="G34" s="15">
        <f>січень!G34+лютий!G34+березень!G34+квітень!G34+травень!G34+червень!G34+липень!G34+серпень!G34+вересень!G34+жовтень!G34+'листопад '!G34+грудень!G34</f>
        <v>1680</v>
      </c>
      <c r="H34" s="15">
        <f>січень!H34+лютий!H34+березень!H34+квітень!H34+травень!H34+червень!H34+липень!H34+серпень!H34+вересень!H34+жовтень!H34+'листопад '!H34+грудень!H34</f>
        <v>177995.08000000002</v>
      </c>
      <c r="I34" s="15">
        <f>січень!I34+лютий!I34+березень!I34+квітень!I34+травень!I34+червень!I34+липень!I34+серпень!I34+вересень!I34+жовтень!I34+'листопад '!I34+грудень!I34</f>
        <v>48614.75</v>
      </c>
      <c r="J34" s="15">
        <f>січень!J34+лютий!J34+березень!J34+квітень!J34+травень!J34+червень!J34+липень!J34+серпень!J34+вересень!J34+жовтень!J34+'листопад '!J34+грудень!J34</f>
        <v>16089.73</v>
      </c>
      <c r="K34" s="15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15">
        <f>січень!L34+лютий!L34+березень!L34+квітень!L34+травень!L34+червень!L34+липень!L34+серпень!L35+вересень!L34+жовтень!L34+'листопад '!L34+грудень!L34</f>
        <v>11674.4</v>
      </c>
      <c r="M34" s="15">
        <f>січень!M34+лютий!M34+березень!M34+квітень!M34+травень!M34+червень!M34+липень!M34+серпень!M34+вересень!M34+жовтень!M34+'листопад '!M34+грудень!M34</f>
        <v>49905.63000000001</v>
      </c>
      <c r="N34" s="15">
        <f>січень!N34+лютий!N34+березень!N34+квітень!N34+травень!N34+червень!N34+липень!N34+серпень!N34+вересень!N34+жовтень!N34+'листопад '!N34+грудень!N34</f>
        <v>433059.49</v>
      </c>
      <c r="O34" s="15">
        <f>січень!O34+лютий!O34+березень!O34+квітень!O34+травень!O34+червень!O34+липень!O34+серпень!O34+вересень!O34+жовтень!O34+'листопад '!O34+грудень!O34</f>
        <v>0</v>
      </c>
      <c r="P34" s="15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15">
        <f>січень!Q34+лютий!Q34+березень!Q34+квітень!R34+травень!Q34+червень!Q34+липень!Q34+серпень!Q34+вересень!Q34+жовтень!Q34+'листопад '!Q34+грудень!Q34</f>
        <v>234.23</v>
      </c>
      <c r="R34" s="15">
        <f t="shared" si="3"/>
        <v>4155046.8299999996</v>
      </c>
      <c r="S34" s="15">
        <f>січень!R34+лютий!R34+березень!R34+квітень!S34+травень!R34+червень!R34+липень!R34+серпень!R34+вересень!R34+жовтень!R34+'листопад '!R34+грудень!R34</f>
        <v>16636.8</v>
      </c>
      <c r="T34" s="15">
        <f>січень!S34+лютий!S34+березень!S34+квітень!T34+травень!S34+червень!S34+липень!S34+серпень!S34+вересень!S34+жовтень!S34+'листопад '!S34+грудень!S34</f>
        <v>0</v>
      </c>
      <c r="U34" s="15">
        <f>січень!T34+лютий!T34+березень!T34+квітень!U34+травень!T34+червень!T34+липень!T34+серпень!T34+вересень!T34+жовтень!T34+'листопад '!T34+грудень!T34</f>
        <v>0</v>
      </c>
      <c r="V34" s="16">
        <f t="shared" si="4"/>
        <v>4171683.6299999994</v>
      </c>
      <c r="W34" s="17"/>
      <c r="X34" s="17"/>
      <c r="Y34" s="17"/>
      <c r="Z34" s="17"/>
    </row>
    <row r="35" spans="1:26" ht="12.75">
      <c r="A35" s="3">
        <v>11</v>
      </c>
      <c r="B35" s="15">
        <f>січень!B35+лютий!B35+березень!B35+квітень!B35+травень!B35+червень!B35+липень!B35+серпень!B35+вересень!B35+жовтень!B35+'листопад '!B35+грудень!B35</f>
        <v>1181211.6600000001</v>
      </c>
      <c r="C35" s="15">
        <f>січень!C35+лютий!C35+березень!C35+квітень!C35+травень!C35+червень!C35+липень!C35+серпень!C35+вересень!C35+жовтень!C35+'листопад '!C35+грудень!C35</f>
        <v>410989.98000000004</v>
      </c>
      <c r="D35" s="15">
        <f>січень!D35+лютий!D35+березень!D35+квітень!D35+травень!D35+червень!D35+липень!D35+серпень!D35+вересень!D35+жовтень!D35+'листопад '!D35+грудень!D35</f>
        <v>260488.80000000002</v>
      </c>
      <c r="E35" s="15">
        <f>січень!E35+лютий!E35+березень!E35+квітень!E35+травень!E35+червень!E35+липень!E35+серпень!E35+вересень!E35+жовтень!E35+'листопад '!E35+грудень!E35</f>
        <v>96979.7</v>
      </c>
      <c r="F35" s="15">
        <f>січень!F35+лютий!F35+березень!F35+квітень!F35+травень!F35+червень!F35+липень!F35+серпень!F37+вересень!F35+жовтень!F35+'листопад '!F35+грудень!F35</f>
        <v>138335.75</v>
      </c>
      <c r="G35" s="15">
        <f>січень!G35+лютий!G35+березень!G35+квітень!G35+травень!G35+червень!G35+липень!G35+серпень!G35+вересень!G35+жовтень!G35+'листопад '!G35+грудень!G35</f>
        <v>1120</v>
      </c>
      <c r="H35" s="15">
        <f>січень!H35+лютий!H35+березень!H35+квітень!H35+травень!H35+червень!H35+липень!H35+серпень!H35+вересень!H35+жовтень!H35+'листопад '!H35+грудень!H35</f>
        <v>213210.12</v>
      </c>
      <c r="I35" s="15">
        <f>січень!I35+лютий!I35+березень!I35+квітень!I35+травень!I35+червень!I35+липень!I35+серпень!I35+вересень!I35+жовтень!I35+'листопад '!I35+грудень!I35</f>
        <v>14477.47</v>
      </c>
      <c r="J35" s="15">
        <f>січень!J35+лютий!J35+березень!J35+квітень!J35+травень!J35+червень!J35+липень!J35+серпень!J35+вересень!J35+жовтень!J35+'листопад '!J35+грудень!J35</f>
        <v>8917.76</v>
      </c>
      <c r="K35" s="15">
        <f>січень!K35+лютий!K35+березень!K35+квітень!K35+травень!K35+червень!K35+липень!K35+серпень!K35+вересень!K35+жовтень!K35+'листопад '!K35+грудень!K35</f>
        <v>234360.92</v>
      </c>
      <c r="L35" s="15">
        <f>січень!L35+лютий!L35+березень!L35+квітень!L35+травень!L35+червень!L35+липень!L35+серпень!L36+вересень!L35+жовтень!L35+'листопад '!L35+грудень!L35</f>
        <v>7145.550000000001</v>
      </c>
      <c r="M35" s="15">
        <f>січень!M35+лютий!M35+березень!M35+квітень!M35+травень!M35+червень!M35+липень!M35+серпень!M35+вересень!M35+жовтень!M35+'листопад '!M35+грудень!M35</f>
        <v>31911.309999999998</v>
      </c>
      <c r="N35" s="15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15">
        <f>січень!O35+лютий!O35+березень!O35+квітень!O35+травень!O35+червень!O35+липень!O35+серпень!O35+вересень!O35+жовтень!O35+'листопад '!O35+грудень!O35</f>
        <v>0</v>
      </c>
      <c r="P35" s="15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15">
        <f>січень!Q35+лютий!Q35+березень!Q35+квітень!R35+травень!Q35+червень!Q35+липень!Q35+серпень!Q35+вересень!Q35+жовтень!Q35+'листопад '!Q35+грудень!Q35</f>
        <v>0</v>
      </c>
      <c r="R35" s="15">
        <f t="shared" si="3"/>
        <v>2599149.02</v>
      </c>
      <c r="S35" s="15">
        <f>січень!R35+лютий!R35+березень!R35+квітень!S35+травень!R35+червень!R35+липень!R35+серпень!R35+вересень!R35+жовтень!R35+'листопад '!R35+грудень!R35</f>
        <v>0</v>
      </c>
      <c r="T35" s="15">
        <f>січень!S35+лютий!S35+березень!S35+квітень!T35+травень!S35+червень!S35+липень!S35+серпень!S35+вересень!S35+жовтень!S35+'листопад '!S35+грудень!S35</f>
        <v>0</v>
      </c>
      <c r="U35" s="15">
        <f>січень!T35+лютий!T35+березень!T35+квітень!U35+травень!T35+червень!T35+липень!T35+серпень!T35+вересень!T35+жовтень!T35+'листопад '!T35+грудень!T35</f>
        <v>0</v>
      </c>
      <c r="V35" s="16">
        <f t="shared" si="4"/>
        <v>2599149.02</v>
      </c>
      <c r="W35" s="17"/>
      <c r="X35" s="17"/>
      <c r="Y35" s="17"/>
      <c r="Z35" s="17"/>
    </row>
    <row r="36" spans="1:26" ht="12.75">
      <c r="A36" s="3" t="s">
        <v>3</v>
      </c>
      <c r="B36" s="15">
        <f>січень!B36+лютий!B36+березень!B36+квітень!B36+травень!B36+червень!B36+липень!B36+серпень!B36+вересень!B36+жовтень!B36+'листопад '!B36+грудень!B36</f>
        <v>2822458.26</v>
      </c>
      <c r="C36" s="15">
        <f>січень!C36+лютий!C36+березень!C36+квітень!C36+травень!C36+червень!C36+липень!C36+серпень!C36+вересень!C36+жовтень!C36+'листопад '!C36+грудень!C36</f>
        <v>505814.13</v>
      </c>
      <c r="D36" s="15">
        <f>січень!D36+лютий!D36+березень!D36+квітень!D36+травень!D36+червень!D36+липень!D36+серпень!D36+вересень!D36+жовтень!D36+'листопад '!D36+грудень!D36</f>
        <v>627034.37</v>
      </c>
      <c r="E36" s="15">
        <f>січень!E36+лютий!E36+березень!E36+квітень!E36+травень!E36+червень!E36+липень!E36+серпень!E36+вересень!E36+жовтень!E36+'листопад '!E36+грудень!E36</f>
        <v>115882.71999999997</v>
      </c>
      <c r="F36" s="15">
        <f>січень!F36+лютий!F36+березень!F36+квітень!F36+травень!F36+червень!F36+липень!F36+серпень!F38+вересень!F36+жовтень!F36+'листопад '!F36+грудень!F36</f>
        <v>52443.82</v>
      </c>
      <c r="G36" s="15">
        <f>січень!G36+лютий!G36+березень!G36+квітень!G36+травень!G36+червень!G36+липень!G36+серпень!G36+вересень!G36+жовтень!G36+'листопад '!G36+грудень!G36</f>
        <v>1680</v>
      </c>
      <c r="H36" s="15">
        <f>січень!H36+лютий!H36+березень!H36+квітень!H36+травень!H36+червень!H36+липень!H36+серпень!H36+вересень!H36+жовтень!H36+'листопад '!H36+грудень!H36</f>
        <v>37888</v>
      </c>
      <c r="I36" s="15">
        <f>січень!I36+лютий!I36+березень!I36+квітень!I36+травень!I36+червень!I36+липень!I36+серпень!I36+вересень!I36+жовтень!I36+'листопад '!I36+грудень!I36</f>
        <v>188576.78</v>
      </c>
      <c r="J36" s="15">
        <f>січень!J36+лютий!J36+березень!J36+квітень!J36+травень!J36+червень!J36+липень!J36+серпень!J36+вересень!J36+жовтень!J36+'листопад '!J36+грудень!J36</f>
        <v>48646.520000000004</v>
      </c>
      <c r="K36" s="15">
        <f>січень!K36+лютий!K36+березень!K36+квітень!K36+травень!K36+червень!K36+липень!K36+серпень!K36+вересень!K36+жовтень!K36+'листопад '!K36+грудень!K36</f>
        <v>461918.65</v>
      </c>
      <c r="L36" s="15">
        <f>січень!L36+лютий!L36+березень!L36+квітень!L36+травень!L36+червень!L36+липень!L36+серпень!L37+вересень!L36+жовтень!L36+'листопад '!L36+грудень!L36</f>
        <v>13064.86</v>
      </c>
      <c r="M36" s="15">
        <f>січень!M36+лютий!M36+березень!M36+квітень!M36+травень!M36+червень!M36+липень!M36+серпень!M36+вересень!M36+жовтень!M36+'листопад '!M36+грудень!M36</f>
        <v>62908.91</v>
      </c>
      <c r="N36" s="15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15">
        <f>січень!O36+лютий!O36+березень!O36+квітень!O36+травень!O36+червень!O36+липень!O36+серпень!O36+вересень!O36+жовтень!O36+'листопад '!O36+грудень!O36</f>
        <v>0</v>
      </c>
      <c r="P36" s="15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15">
        <f>січень!Q36+лютий!Q36+березень!Q36+квітень!R36+травень!Q36+червень!Q36+липень!Q36+серпень!Q36+вересень!Q36+жовтень!Q36+'листопад '!Q36+грудень!Q36</f>
        <v>0</v>
      </c>
      <c r="R36" s="15">
        <f t="shared" si="3"/>
        <v>4938317.02</v>
      </c>
      <c r="S36" s="15">
        <f>січень!R36+лютий!R36+березень!R36+квітень!S36+травень!R36+червень!R36+липень!R36+серпень!R36+вересень!R36+жовтень!R36+'листопад '!R36+грудень!R36</f>
        <v>0</v>
      </c>
      <c r="T36" s="15">
        <f>січень!S36+лютий!S36+березень!S36+квітень!T36+травень!S36+червень!S36+липень!S36+серпень!S36+вересень!S36+жовтень!S36+'листопад '!S36+грудень!S36</f>
        <v>0</v>
      </c>
      <c r="U36" s="15">
        <f>січень!T36+лютий!T36+березень!T36+квітень!U36+травень!T36+червень!T36+липень!T36+серпень!T36+вересень!T36+жовтень!T36+'листопад '!T36+грудень!T36</f>
        <v>187888.4</v>
      </c>
      <c r="V36" s="16">
        <f t="shared" si="4"/>
        <v>5126205.42</v>
      </c>
      <c r="W36" s="17"/>
      <c r="X36" s="17"/>
      <c r="Y36" s="17"/>
      <c r="Z36" s="17"/>
    </row>
    <row r="37" spans="1:26" ht="12.75">
      <c r="A37" s="3">
        <v>12</v>
      </c>
      <c r="B37" s="15">
        <f>січень!B37+лютий!B37+березень!B37+квітень!B37+травень!B37+червень!B37+липень!B37+серпень!B37+вересень!B37+жовтень!B37+'листопад '!B37+грудень!B37</f>
        <v>2536981.43</v>
      </c>
      <c r="C37" s="15">
        <f>січень!C37+лютий!C37+березень!C37+квітень!C37+травень!C37+червень!C37+липень!C37+серпень!C37+вересень!C37+жовтень!C37+'листопад '!C37+грудень!C37</f>
        <v>730734.99</v>
      </c>
      <c r="D37" s="15">
        <f>січень!D37+лютий!D37+березень!D37+квітень!D37+травень!D37+червень!D37+липень!D37+серпень!D37+вересень!D37+жовтень!D37+'листопад '!D37+грудень!D37</f>
        <v>522165.02</v>
      </c>
      <c r="E37" s="15">
        <f>січень!E37+лютий!E37+березень!E37+квітень!E37+травень!E37+червень!E37+липень!E37+серпень!E37+вересень!E37+жовтень!E37+'листопад '!E37+грудень!E37</f>
        <v>163563.44</v>
      </c>
      <c r="F37" s="15">
        <f>січень!F37+лютий!F37+березень!F37+квітень!F37+травень!F37+червень!F37+липень!F37+серпень!F39+вересень!F37+жовтень!F37+'листопад '!F37+грудень!F37</f>
        <v>48647.5</v>
      </c>
      <c r="G37" s="15">
        <f>січень!G37+лютий!G37+березень!G37+квітень!G37+травень!G37+червень!G37+липень!G37+серпень!G37+вересень!G37+жовтень!G37+'листопад '!G37+грудень!G37</f>
        <v>1680</v>
      </c>
      <c r="H37" s="15">
        <f>січень!H37+лютий!H37+березень!H37+квітень!H37+травень!H37+червень!H37+липень!H37+серпень!H37+вересень!H37+жовтень!H37+'листопад '!H37+грудень!H37</f>
        <v>162425.03000000003</v>
      </c>
      <c r="I37" s="15">
        <f>січень!I37+лютий!I37+березень!I37+квітень!I37+травень!I37+червень!I37+липень!I37+серпень!I37+вересень!I37+жовтень!I37+'листопад '!I37+грудень!I37</f>
        <v>69731.85000000002</v>
      </c>
      <c r="J37" s="15">
        <f>січень!J37+лютий!J37+березень!J37+квітень!J37+травень!J37+червень!J37+липень!J37+серпень!J37+вересень!J37+жовтень!J37+'листопад '!J37+грудень!J37</f>
        <v>18117.97</v>
      </c>
      <c r="K37" s="15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15">
        <f>січень!L37+лютий!L37+березень!L37+квітень!L37+травень!L37+червень!L37+липень!L37+серпень!L38+вересень!L37+жовтень!L37+'листопад '!L37+грудень!L37</f>
        <v>9445.36</v>
      </c>
      <c r="M37" s="15">
        <f>січень!M37+лютий!M37+березень!M37+квітень!M37+травень!M37+червень!M37+липень!M37+серпень!M37+вересень!M37+жовтень!M37+'листопад '!M37+грудень!M37</f>
        <v>67076.59999999999</v>
      </c>
      <c r="N37" s="15">
        <f>січень!N37+лютий!N37+березень!N37+квітень!N37+травень!N37+червень!N37+липень!N37+серпень!N37+вересень!N37+жовтень!N37+'листопад '!N37+грудень!N37</f>
        <v>374765.35</v>
      </c>
      <c r="O37" s="15">
        <f>січень!O37+лютий!O37+березень!O37+квітень!O37+травень!O37+червень!O37+липень!O37+серпень!O37+вересень!O37+жовтень!O37+'листопад '!O37+грудень!O37</f>
        <v>0</v>
      </c>
      <c r="P37" s="15">
        <f>січень!P37+лютий!P37+березень!P37+квітень!P37+травень!P37+червень!P37+липень!P37+серпень!P37+вересень!P37+жовтень!P37+'листопад '!P37+грудень!P37</f>
        <v>112</v>
      </c>
      <c r="Q37" s="15">
        <f>січень!Q37+лютий!Q37+березень!Q37+квітень!R37+травень!Q37+червень!Q37+липень!Q37+серпень!Q37+вересень!Q37+жовтень!Q37+'листопад '!Q37+грудень!Q37</f>
        <v>234.22</v>
      </c>
      <c r="R37" s="15">
        <f t="shared" si="3"/>
        <v>4705680.759999999</v>
      </c>
      <c r="S37" s="15">
        <f>січень!R37+лютий!R37+березень!R37+квітень!S37+травень!R37+червень!R37+липень!R37+серпень!R37+вересень!R37+жовтень!R37+'листопад '!R37+грудень!R37</f>
        <v>33273.6</v>
      </c>
      <c r="T37" s="15">
        <f>січень!S37+лютий!S37+березень!S37+квітень!T37+травень!S37+червень!S37+липень!S37+серпень!S37+вересень!S37+жовтень!S37+'листопад '!S37+грудень!S37</f>
        <v>0</v>
      </c>
      <c r="U37" s="15">
        <f>січень!T37+лютий!T37+березень!T37+квітень!U37+травень!T37+червень!T37+липень!T37+серпень!T37+вересень!T37+жовтень!T37+'листопад '!T37+грудень!T37</f>
        <v>0</v>
      </c>
      <c r="V37" s="16">
        <f t="shared" si="4"/>
        <v>4738954.3599999985</v>
      </c>
      <c r="W37" s="17"/>
      <c r="X37" s="17"/>
      <c r="Y37" s="17"/>
      <c r="Z37" s="17"/>
    </row>
    <row r="38" spans="1:26" ht="12.75">
      <c r="A38" s="3">
        <v>15</v>
      </c>
      <c r="B38" s="15">
        <f>січень!B38+лютий!B38+березень!B38+квітень!B38+травень!B38+червень!B38+липень!B38+серпень!B38+вересень!B38+жовтень!B38+'листопад '!B38+грудень!B38</f>
        <v>4207138.07</v>
      </c>
      <c r="C38" s="15">
        <f>січень!C38+лютий!C38+березень!C38+квітень!C38+травень!C38+червень!C38+липень!C38+серпень!C38+вересень!C38+жовтень!C38+'листопад '!C38+грудень!C38</f>
        <v>891434.6799999999</v>
      </c>
      <c r="D38" s="15">
        <f>січень!D38+лютий!D38+березень!D38+квітень!D38+травень!D38+червень!D38+липень!D38+серпень!D38+вересень!D38+жовтень!D38+'листопад '!D38+грудень!D38</f>
        <v>947994.51</v>
      </c>
      <c r="E38" s="15">
        <f>січень!E38+лютий!E38+березень!E38+квітень!E38+травень!E38+червень!E38+липень!E38+серпень!E38+вересень!E38+жовтень!E38+'листопад '!E38+грудень!E38</f>
        <v>199924.52000000002</v>
      </c>
      <c r="F38" s="15">
        <f>січень!F38+лютий!F38+березень!F38+квітень!F38+травень!F38+червень!F38+липень!F38+серпень!F40+вересень!F38+жовтень!F38+'листопад '!F38+грудень!F38</f>
        <v>116506.17</v>
      </c>
      <c r="G38" s="15">
        <f>січень!G38+лютий!G38+березень!G38+квітень!G38+травень!G38+червень!G38+липень!G38+серпень!G38+вересень!G38+жовтень!G38+'листопад '!G38+грудень!G38</f>
        <v>2520</v>
      </c>
      <c r="H38" s="15">
        <f>січень!H38+лютий!H38+березень!H38+квітень!H38+травень!H38+червень!H38+липень!H38+серпень!H38+вересень!H38+жовтень!H38+'листопад '!H38+грудень!H38</f>
        <v>450250.25</v>
      </c>
      <c r="I38" s="15">
        <f>січень!I38+лютий!I38+березень!I38+квітень!I38+травень!I38+червень!I38+липень!I38+серпень!I38+вересень!I38+жовтень!I38+'листопад '!I38+грудень!I38</f>
        <v>54168.79</v>
      </c>
      <c r="J38" s="15">
        <f>січень!J38+лютий!J38+березень!J38+квітень!J38+травень!J38+червень!J38+липень!J38+серпень!J38+вересень!J38+жовтень!J38+'листопад '!J38+грудень!J38</f>
        <v>28350.61</v>
      </c>
      <c r="K38" s="15">
        <f>січень!K38+лютий!K38+березень!K38+квітень!K38+травень!K38+червень!K38+липень!K38+серпень!K38+вересень!K38+жовтень!K38+'листопад '!K38+грудень!K38</f>
        <v>520707.07000000007</v>
      </c>
      <c r="L38" s="15">
        <f>січень!L38+лютий!L38+березень!L38+квітень!L38+травень!L38+червень!L38+липень!L38+серпень!L39+вересень!L38+жовтень!L38+'листопад '!L38+грудень!L38</f>
        <v>16441.850000000002</v>
      </c>
      <c r="M38" s="15">
        <f>січень!M38+лютий!M38+березень!M38+квітень!M38+травень!M38+червень!M38+липень!M38+серпень!M38+вересень!M38+жовтень!M38+'листопад '!M38+грудень!M38</f>
        <v>86759.9</v>
      </c>
      <c r="N38" s="15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15">
        <f>січень!O38+лютий!O38+березень!O38+квітень!O38+травень!O38+червень!O38+липень!O38+серпень!O38+вересень!O38+жовтень!O38+'листопад '!O38+грудень!O38</f>
        <v>0</v>
      </c>
      <c r="P38" s="15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15">
        <f>січень!Q38+лютий!Q38+березень!Q38+квітень!R38+травень!Q38+червень!Q38+липень!Q38+серпень!Q38+вересень!Q38+жовтень!Q38+'листопад '!Q38+грудень!Q38</f>
        <v>0</v>
      </c>
      <c r="R38" s="15">
        <f t="shared" si="3"/>
        <v>7522196.42</v>
      </c>
      <c r="S38" s="15">
        <f>січень!R38+лютий!R38+березень!R38+квітень!S38+травень!R38+червень!R38+липень!R38+серпень!R38+вересень!R38+жовтень!R38+'листопад '!R38+грудень!R38</f>
        <v>40400</v>
      </c>
      <c r="T38" s="15">
        <f>січень!S38+лютий!S38+березень!S38+квітень!T38+травень!S38+червень!S38+липень!S38+серпень!S38+вересень!S38+жовтень!S38+'листопад '!S38+грудень!S38</f>
        <v>0</v>
      </c>
      <c r="U38" s="15">
        <f>січень!T38+лютий!T38+березень!T38+квітень!U38+травень!T38+червень!T38+липень!T38+серпень!T38+вересень!T38+жовтень!T38+'листопад '!T38+грудень!T38</f>
        <v>0</v>
      </c>
      <c r="V38" s="16">
        <f t="shared" si="4"/>
        <v>7562596.42</v>
      </c>
      <c r="W38" s="17"/>
      <c r="X38" s="17"/>
      <c r="Y38" s="17"/>
      <c r="Z38" s="17"/>
    </row>
    <row r="39" spans="1:26" ht="12.75">
      <c r="A39" s="3">
        <v>16</v>
      </c>
      <c r="B39" s="15">
        <f>січень!B39+лютий!B39+березень!B39+квітень!B39+травень!B39+червень!B39+липень!B39+серпень!B39+вересень!B39+жовтень!B39+'листопад '!B39+грудень!B39</f>
        <v>3603618.2699999996</v>
      </c>
      <c r="C39" s="15">
        <f>січень!C39+лютий!C39+березень!C39+квітень!C39+травень!C39+червень!C39+липень!C39+серпень!C39+вересень!C39+жовтень!C39+'листопад '!C39+грудень!C39</f>
        <v>746089.03</v>
      </c>
      <c r="D39" s="15">
        <f>січень!D39+лютий!D39+березень!D39+квітень!D39+травень!D39+червень!D39+липень!D39+серпень!D39+вересень!D39+жовтень!D39+'листопад '!D39+грудень!D39</f>
        <v>797637.8899999999</v>
      </c>
      <c r="E39" s="15">
        <f>січень!E39+лютий!E39+березень!E39+квітень!E39+травень!E39+червень!E39+липень!E39+серпень!E39+вересень!E39+жовтень!E39+'листопад '!E39+грудень!E39</f>
        <v>161453.65999999997</v>
      </c>
      <c r="F39" s="15" t="e">
        <f>січень!F39+лютий!F39+березень!F39+квітень!F39+травень!F39+червень!F39+липень!F39+серпень!#REF!+вересень!F39+жовтень!F39+'листопад '!F39+грудень!F39</f>
        <v>#REF!</v>
      </c>
      <c r="G39" s="15">
        <f>січень!G39+лютий!G39+березень!G39+квітень!G39+травень!G39+червень!G39+липень!G39+серпень!G39+вересень!G39+жовтень!G39+'листопад '!G39+грудень!G39</f>
        <v>1960</v>
      </c>
      <c r="H39" s="15">
        <f>січень!H39+лютий!H39+березень!H39+квітень!H39+травень!H39+червень!H39+липень!H39+серпень!H39+вересень!H39+жовтень!H39+'листопад '!H39+грудень!H39</f>
        <v>377526.39999999997</v>
      </c>
      <c r="I39" s="15">
        <f>січень!I39+лютий!I39+березень!I39+квітень!I39+травень!I39+червень!I39+липень!I39+серпень!I39+вересень!I39+жовтень!I39+'листопад '!I39+грудень!I39</f>
        <v>29591.16</v>
      </c>
      <c r="J39" s="15">
        <f>січень!J39+лютий!J39+березень!J39+квітень!J39+травень!J39+червень!J39+липень!J39+серпень!J39+вересень!J39+жовтень!J39+'листопад '!J39+грудень!J39</f>
        <v>14507.96</v>
      </c>
      <c r="K39" s="15">
        <f>січень!K39+лютий!K39+березень!K39+квітень!K39+травень!K39+червень!K39+липень!K39+серпень!K39+вересень!K39+жовтень!K39+'листопад '!K39+грудень!K39</f>
        <v>502339.38</v>
      </c>
      <c r="L39" s="15">
        <f>січень!L39+лютий!L39+березень!L39+квітень!L39+травень!L39+червень!L39+липень!L39+серпень!L40+вересень!L39+жовтень!L39+'листопад '!L39+грудень!L39</f>
        <v>11488.89</v>
      </c>
      <c r="M39" s="15">
        <f>січень!M39+лютий!M39+березень!M39+квітень!M39+травень!M39+червень!M39+липень!M39+серпень!M39+вересень!M39+жовтень!M39+'листопад '!M39+грудень!M39</f>
        <v>58624.57</v>
      </c>
      <c r="N39" s="15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15">
        <f>січень!O39+лютий!O39+березень!O39+квітень!O39+травень!O39+червень!O39+липень!O39+серпень!O39+вересень!O39+жовтень!O39+'листопад '!O39+грудень!O39</f>
        <v>0</v>
      </c>
      <c r="P39" s="15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15">
        <f>січень!Q39+лютий!Q39+березень!Q39+квітень!R39+травень!Q39+червень!Q39+липень!Q39+серпень!Q39+вересень!Q39+жовтень!Q39+'листопад '!Q39+грудень!Q39</f>
        <v>0</v>
      </c>
      <c r="R39" s="15" t="e">
        <f t="shared" si="3"/>
        <v>#REF!</v>
      </c>
      <c r="S39" s="15">
        <f>січень!R39+лютий!R39+березень!R39+квітень!S39+травень!R39+червень!R39+липень!R39+серпень!R39+вересень!R39+жовтень!R39+'листопад '!R39+грудень!R39</f>
        <v>16636.8</v>
      </c>
      <c r="T39" s="15">
        <f>січень!S39+лютий!S39+березень!S39+квітень!T39+травень!S39+червень!S39+липень!S39+серпень!S39+вересень!S39+жовтень!S39+'листопад '!S39+грудень!S39</f>
        <v>0</v>
      </c>
      <c r="U39" s="15">
        <f>січень!T39+лютий!T39+березень!T39+квітень!U39+травень!T39+червень!T39+липень!T39+серпень!T39+вересень!T39+жовтень!T39+'листопад '!T39+грудень!T39</f>
        <v>0</v>
      </c>
      <c r="V39" s="16" t="e">
        <f t="shared" si="4"/>
        <v>#REF!</v>
      </c>
      <c r="W39" s="17"/>
      <c r="X39" s="17"/>
      <c r="Y39" s="17"/>
      <c r="Z39" s="17"/>
    </row>
    <row r="40" spans="1:26" ht="12.75">
      <c r="A40" s="3">
        <v>17</v>
      </c>
      <c r="B40" s="15">
        <f>січень!B40+лютий!B40+березень!B40+квітень!B40+травень!B40+червень!B40+липень!B40+серпень!B40+вересень!B40+жовтень!B40+'листопад '!B40+грудень!B40</f>
        <v>2048358.35</v>
      </c>
      <c r="C40" s="15">
        <f>січень!C40+лютий!C40+березень!C40+квітень!C40+травень!C40+червень!C40+липень!C40+серпень!C40+вересень!C40+жовтень!C40+'листопад '!C40+грудень!C40</f>
        <v>519807.68</v>
      </c>
      <c r="D40" s="15">
        <f>січень!D40+лютий!D40+березень!D40+квітень!D40+травень!D40+червень!D40+липень!D40+серпень!D40+вересень!D40+жовтень!D40+'листопад '!D40+грудень!D40</f>
        <v>470181.26</v>
      </c>
      <c r="E40" s="15">
        <f>січень!E40+лютий!E40+березень!E40+квітень!E40+травень!E40+червень!E40+липень!E40+серпень!E40+вересень!E40+жовтень!E40+'листопад '!E40+грудень!E40</f>
        <v>116555.58000000002</v>
      </c>
      <c r="F40" s="15" t="e">
        <f>січень!F40+лютий!F40+березень!F40+квітень!F40+травень!F40+червень!F40+липень!F40+серпень!#REF!+вересень!F40+жовтень!F40+'листопад '!F40+грудень!F40</f>
        <v>#REF!</v>
      </c>
      <c r="G40" s="15">
        <f>січень!G40+лютий!G40+березень!G40+квітень!G40+травень!G40+червень!G40+липень!G40+серпень!G40+вересень!G40+жовтень!G40+'листопад '!G40+грудень!G40</f>
        <v>1400</v>
      </c>
      <c r="H40" s="15">
        <f>січень!H40+лютий!H40+березень!H40+квітень!H40+травень!H40+червень!H40+липень!H40+серпень!H40+вересень!H40+жовтень!H40+'листопад '!H40+грудень!H40</f>
        <v>248995.01</v>
      </c>
      <c r="I40" s="15">
        <f>січень!I40+лютий!I40+березень!I40+квітень!I40+травень!I40+червень!I40+липень!I40+серпень!I40+вересень!I40+жовтень!I40+'листопад '!I40+грудень!I40</f>
        <v>74666.25</v>
      </c>
      <c r="J40" s="15">
        <f>січень!J40+лютий!J40+березень!J40+квітень!J40+травень!J40+червень!J40+липень!J40+серпень!J40+вересень!J40+жовтень!J40+'листопад '!J40+грудень!J40</f>
        <v>10333.77</v>
      </c>
      <c r="K40" s="15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15" t="e">
        <f>січень!L40+лютий!L40+березень!L40+квітень!L40+травень!L40+червень!L40+липень!L40+серпень!#REF!+вересень!L40+жовтень!L40+'листопад '!L40+грудень!L40</f>
        <v>#REF!</v>
      </c>
      <c r="M40" s="15">
        <f>січень!M40+лютий!M40+березень!M40+квітень!M40+травень!M40+червень!M40+липень!M40+серпень!M40+вересень!M40+жовтень!M40+'листопад '!M40+грудень!M40</f>
        <v>26638.980000000003</v>
      </c>
      <c r="N40" s="15">
        <f>січень!N40+лютий!N40+березень!N40+квітень!N40+травень!N40+червень!N40+липень!N40+серпень!N40+вересень!N40+жовтень!N40+'листопад '!N40+грудень!N40</f>
        <v>313774.54</v>
      </c>
      <c r="O40" s="15">
        <f>січень!O40+лютий!O40+березень!O40+квітень!O40+травень!O40+червень!O40+липень!O40+серпень!O40+вересень!O40+жовтень!O40+'листопад '!O40+грудень!O40</f>
        <v>0</v>
      </c>
      <c r="P40" s="15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15">
        <f>січень!Q40+лютий!Q40+березень!Q40+квітень!R40+травень!Q40+червень!Q40+липень!Q40+серпень!Q40+вересень!Q40+жовтень!Q40+'листопад '!Q40+грудень!Q40</f>
        <v>234.22</v>
      </c>
      <c r="R40" s="15" t="e">
        <f t="shared" si="3"/>
        <v>#REF!</v>
      </c>
      <c r="S40" s="15">
        <f>січень!R40+лютий!R40+березень!R40+квітень!S40+травень!R40+червень!R40+липень!R40+серпень!R40+вересень!R40+жовтень!R40+'листопад '!R40+грудень!R40</f>
        <v>0</v>
      </c>
      <c r="T40" s="15">
        <f>січень!S40+лютий!S40+березень!S40+квітень!T40+травень!S40+червень!S40+липень!S40+серпень!S40+вересень!S40+жовтень!S40+'листопад '!S40+грудень!S40</f>
        <v>0</v>
      </c>
      <c r="U40" s="15">
        <f>січень!T40+лютий!T40+березень!T40+квітень!U40+травень!T40+червень!T40+липень!T40+серпень!T40+вересень!T40+жовтень!T40+'листопад '!T40+грудень!T40</f>
        <v>0</v>
      </c>
      <c r="V40" s="16" t="e">
        <f t="shared" si="4"/>
        <v>#REF!</v>
      </c>
      <c r="W40" s="17" t="e">
        <f>V41-S41-U41</f>
        <v>#REF!</v>
      </c>
      <c r="X40" s="17"/>
      <c r="Y40" s="17"/>
      <c r="Z40" s="17"/>
    </row>
    <row r="41" spans="1:26" s="22" customFormat="1" ht="12.75">
      <c r="A41" s="23" t="s">
        <v>1</v>
      </c>
      <c r="B41" s="20">
        <f>SUM(B26:B40)</f>
        <v>34288187.26</v>
      </c>
      <c r="C41" s="20">
        <f aca="true" t="shared" si="5" ref="C41:V41">SUM(C26:C40)</f>
        <v>8400299.65</v>
      </c>
      <c r="D41" s="20">
        <f t="shared" si="5"/>
        <v>7587439.259999999</v>
      </c>
      <c r="E41" s="20">
        <f t="shared" si="5"/>
        <v>1879717.68</v>
      </c>
      <c r="F41" s="45" t="e">
        <f t="shared" si="5"/>
        <v>#REF!</v>
      </c>
      <c r="G41" s="45">
        <f t="shared" si="5"/>
        <v>22400</v>
      </c>
      <c r="H41" s="45">
        <f t="shared" si="5"/>
        <v>3304167.2700000005</v>
      </c>
      <c r="I41" s="45">
        <f t="shared" si="5"/>
        <v>788641.92</v>
      </c>
      <c r="J41" s="45">
        <f t="shared" si="5"/>
        <v>229597.69</v>
      </c>
      <c r="K41" s="45">
        <f t="shared" si="5"/>
        <v>3489232.8499999996</v>
      </c>
      <c r="L41" s="45" t="e">
        <f t="shared" si="5"/>
        <v>#REF!</v>
      </c>
      <c r="M41" s="45">
        <f t="shared" si="5"/>
        <v>810844.1699999999</v>
      </c>
      <c r="N41" s="45">
        <f t="shared" si="5"/>
        <v>2022051.4300000002</v>
      </c>
      <c r="O41" s="20">
        <f t="shared" si="5"/>
        <v>0</v>
      </c>
      <c r="P41" s="45">
        <f t="shared" si="5"/>
        <v>140</v>
      </c>
      <c r="Q41" s="45">
        <f t="shared" si="5"/>
        <v>1873.73</v>
      </c>
      <c r="R41" s="45" t="e">
        <f t="shared" si="5"/>
        <v>#REF!</v>
      </c>
      <c r="S41" s="45">
        <f t="shared" si="5"/>
        <v>207683.59999999998</v>
      </c>
      <c r="T41" s="20">
        <f t="shared" si="5"/>
        <v>0</v>
      </c>
      <c r="U41" s="45">
        <f t="shared" si="5"/>
        <v>206068.76</v>
      </c>
      <c r="V41" s="24" t="e">
        <f t="shared" si="5"/>
        <v>#REF!</v>
      </c>
      <c r="W41" s="21">
        <v>57011870.2</v>
      </c>
      <c r="X41" s="21" t="e">
        <f>W41-W40</f>
        <v>#REF!</v>
      </c>
      <c r="Y41" s="21"/>
      <c r="Z41" s="21"/>
    </row>
    <row r="42" spans="1:26" ht="12.75">
      <c r="A42" s="1"/>
      <c r="B42" s="15"/>
      <c r="C42" s="46">
        <f>SUM(B41:C41)</f>
        <v>42688486.91</v>
      </c>
      <c r="D42" s="15"/>
      <c r="E42" s="46">
        <f>SUM(D41:E41)</f>
        <v>9467156.94</v>
      </c>
      <c r="F42" s="15">
        <v>406648.25</v>
      </c>
      <c r="G42" s="15"/>
      <c r="H42" s="15">
        <v>2451592.27</v>
      </c>
      <c r="I42" s="15">
        <v>661778.82</v>
      </c>
      <c r="J42" s="15">
        <v>215820.75</v>
      </c>
      <c r="K42" s="15">
        <v>3489232.85</v>
      </c>
      <c r="L42" s="15"/>
      <c r="M42" s="15">
        <v>764633.35</v>
      </c>
      <c r="N42" s="15"/>
      <c r="O42" s="15"/>
      <c r="P42" s="15"/>
      <c r="Q42" s="15"/>
      <c r="R42" s="15"/>
      <c r="S42" s="15"/>
      <c r="T42" s="15"/>
      <c r="U42" s="15"/>
      <c r="V42" s="16"/>
      <c r="W42" s="17"/>
      <c r="X42" s="17"/>
      <c r="Y42" s="17"/>
      <c r="Z42" s="17"/>
    </row>
    <row r="43" spans="1:26" ht="12.75">
      <c r="A43" s="1" t="s">
        <v>4</v>
      </c>
      <c r="B43" s="15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15">
        <f>січень!C43+лютий!C43+березень!C43+квітень!C43+травень!C43+червень!C43+липень!C43+серпень!C43+вересень!C43+жовтень!C43+'листопад '!C43+грудень!C43</f>
        <v>956036.2</v>
      </c>
      <c r="D43" s="15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15">
        <f>січень!E43+лютий!E43+березень!E43+квітень!E43+травень!E43+червень!E43+липень!E43+серпень!E43+вересень!E43+жовтень!E43+'листопад '!E43+грудень!E43</f>
        <v>216752.91999999998</v>
      </c>
      <c r="F43" s="15">
        <f>січень!F43+лютий!F43+березень!F43+квітень!F43+травень!F43+червень!F43+липень!F43+серпень!F43+вересень!F43+жовтень!F43+'листопад '!F43+грудень!F43</f>
        <v>280</v>
      </c>
      <c r="G43" s="15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15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15">
        <f>січень!I43+лютий!I43+березень!I43+квітень!I43+травень!I43+червень!I43+липень!I43+серпень!I43+вересень!I43+жовтень!I43+'листопад '!I43+грудень!I43</f>
        <v>5328.38</v>
      </c>
      <c r="J43" s="15">
        <f>січень!J43+лютий!J43+березень!J43+квітень!J43+травень!J43+червень!J43+липень!J43+серпень!J43+вересень!J43+жовтень!J43+'листопад '!J43+грудень!J43</f>
        <v>28731.99</v>
      </c>
      <c r="K43" s="15">
        <f>січень!K43+лютий!K43+березень!K43+квітень!K43+травень!K43+червень!K43+липень!K43+серпень!K43+вересень!K43+жовтень!K43+'листопад '!K43+грудень!K43</f>
        <v>162891.19</v>
      </c>
      <c r="L43" s="15">
        <f>січень!L43+лютий!L43+березень!L43+квітень!L43+травень!L43+червень!L43+липень!L43+серпень!L43+вересень!L43+жовтень!L43+'листопад '!L43+грудень!L43</f>
        <v>697.48</v>
      </c>
      <c r="M43" s="15">
        <f>січень!M43+лютий!M43+березень!M43+квітень!M43+травень!M43+червень!M43+липень!M43+серпень!M43+вересень!M43+жовтень!M43+'листопад '!M43+грудень!M43</f>
        <v>5399.31</v>
      </c>
      <c r="N43" s="15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15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15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15">
        <f>січень!Q43+лютий!Q43+березень!Q43+квітень!R43+травень!Q43+червень!Q43+липень!Q43+серпень!Q43+вересень!Q43+жовтень!Q43+'листопад '!Q43+грудень!Q43</f>
        <v>0</v>
      </c>
      <c r="R43" s="15"/>
      <c r="S43" s="15">
        <f>січень!R43+лютий!R43+березень!R43+квітень!S43+травень!R43+червень!R43+липень!R43+серпень!R43+вересень!R43+жовтень!R43+'листопад '!R43+грудень!R43</f>
        <v>0</v>
      </c>
      <c r="T43" s="15">
        <f>січень!S43+лютий!S43+березень!S43+квітень!T43+травень!S43+червень!S43+липень!S43+серпень!S43+вересень!S43+жовтень!S43+'листопад '!S43+грудень!S43</f>
        <v>0</v>
      </c>
      <c r="U43" s="15">
        <f>січень!T43+лютий!T43+березень!T43+квітень!U43+травень!T43+червень!T43+липень!T43+серпень!T43+вересень!T43+жовтень!T43+'листопад '!T43+грудень!T43</f>
        <v>0</v>
      </c>
      <c r="V43" s="16">
        <f>SUM(B43:U43)</f>
        <v>1376117.4699999997</v>
      </c>
      <c r="W43" s="17"/>
      <c r="X43" s="17"/>
      <c r="Y43" s="17"/>
      <c r="Z43" s="17"/>
    </row>
    <row r="44" spans="1:26" ht="12.75">
      <c r="A44" s="1" t="s">
        <v>41</v>
      </c>
      <c r="B44" s="15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15">
        <f>січень!C44+лютий!C44+березень!C44+квітень!C44+травень!C44+червень!C44+липень!C44+серпень!C44+вересень!C44+жовтень!C44+'листопад '!C44+грудень!C44</f>
        <v>501423.87</v>
      </c>
      <c r="D44" s="15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15">
        <f>січень!E44+лютий!E44+березень!E44+квітень!E44+травень!E44+червень!E44+липень!E44+серпень!E44+вересень!E44+жовтень!E44+'листопад '!E44+грудень!E44</f>
        <v>114897.6</v>
      </c>
      <c r="F44" s="15">
        <f>січень!F44+лютий!F44+березень!F44+квітень!F44+травень!F44+червень!F44+липень!F44+серпень!F44+вересень!F44+жовтень!F44+'листопад '!F44+грудень!F44</f>
        <v>375</v>
      </c>
      <c r="G44" s="15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15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15">
        <f>січень!I44+лютий!I44+березень!I44+квітень!I44+травень!I44+червень!I44+липень!I44+серпень!I44+вересень!I44+жовтень!I44+'листопад '!I44+грудень!I44</f>
        <v>3425.04</v>
      </c>
      <c r="J44" s="15">
        <f>січень!J44+лютий!J44+березень!J44+квітень!J44+травень!J44+червень!J44+липень!J44+серпень!J44+вересень!J44+жовтень!J44+'листопад '!J44+грудень!J44</f>
        <v>7134.17</v>
      </c>
      <c r="K44" s="15">
        <f>січень!K44+лютий!K44+березень!K44+квітень!K44+травень!K44+червень!K44+липень!K44+серпень!K44+вересень!K44+жовтень!K44+'листопад '!K44+грудень!K44</f>
        <v>115514.71</v>
      </c>
      <c r="L44" s="15">
        <f>січень!L44+лютий!L44+березень!L44+квітень!L44+травень!L44+червень!L44+липень!L44+серпень!L44+вересень!L44+жовтень!L44+'листопад '!L44+грудень!L44</f>
        <v>2105.25</v>
      </c>
      <c r="M44" s="15">
        <f>січень!M44+лютий!M44+березень!M44+квітень!M44+травень!M44+червень!M44+липень!M44+серпень!M44+вересень!M44+жовтень!M44+'листопад '!M44+грудень!M44</f>
        <v>5283.63</v>
      </c>
      <c r="N44" s="15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15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15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15">
        <f>січень!Q44+лютий!Q44+березень!Q44+квітень!R44+травень!Q44+червень!Q44+липень!Q44+серпень!Q44+вересень!Q44+жовтень!Q44+'листопад '!Q44+грудень!Q44</f>
        <v>0</v>
      </c>
      <c r="R44" s="15"/>
      <c r="S44" s="15">
        <f>січень!R44+лютий!R44+березень!R44+квітень!S44+травень!R44+червень!R44+липень!R44+серпень!R44+вересень!R44+жовтень!R44+'листопад '!R44+грудень!R44</f>
        <v>0</v>
      </c>
      <c r="T44" s="15">
        <f>січень!S44+лютий!S44+березень!S44+квітень!T44+травень!S44+червень!S44+липень!S44+серпень!S44+вересень!S44+жовтень!S44+'листопад '!S44+грудень!S44</f>
        <v>0</v>
      </c>
      <c r="U44" s="15">
        <f>січень!T44+лютий!T44+березень!T44+квітень!U44+травень!T44+червень!T44+липень!T44+серпень!T44+вересень!T44+жовтень!T44+'листопад '!T44+грудень!T44</f>
        <v>0</v>
      </c>
      <c r="V44" s="16">
        <f>SUM(B44:U44)</f>
        <v>750159.27</v>
      </c>
      <c r="W44" s="17"/>
      <c r="X44" s="17"/>
      <c r="Y44" s="17"/>
      <c r="Z44" s="17"/>
    </row>
    <row r="45" spans="1:26" ht="12.75">
      <c r="A45" s="1" t="s">
        <v>5</v>
      </c>
      <c r="B45" s="15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15">
        <f>січень!C45+лютий!C45+березень!C45+квітень!C45+травень!C45+червень!C45+липень!C45+серпень!C45+вересень!C45+жовтень!C45+'листопад '!C45+грудень!C45</f>
        <v>781665.64</v>
      </c>
      <c r="D45" s="15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15">
        <f>січень!E45+лютий!E45+березень!E45+квітень!E45+травень!E45+червень!E45+липень!E45+серпень!E45+вересень!E45+жовтень!E45+'листопад '!E45+грудень!E45</f>
        <v>188175.85</v>
      </c>
      <c r="F45" s="15">
        <f>січень!F45+лютий!F45+березень!F45+квітень!F45+травень!F45+червень!F45+липень!F45+серпень!F45+вересень!F45+жовтень!F45+'листопад '!F45+грудень!F45</f>
        <v>20280.2</v>
      </c>
      <c r="G45" s="15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15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15">
        <f>січень!I45+лютий!I45+березень!I45+квітень!I45+травень!I45+червень!I45+липень!I45+серпень!I45+вересень!I45+жовтень!I45+'листопад '!I45+грудень!I45</f>
        <v>3600.71</v>
      </c>
      <c r="J45" s="15">
        <f>січень!J45+лютий!J45+березень!J45+квітень!J45+травень!J45+червень!J45+липень!J45+серпень!J45+вересень!J45+жовтень!J45+'листопад '!J45+грудень!J45</f>
        <v>4271</v>
      </c>
      <c r="K45" s="15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15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15">
        <f>січень!M45+лютий!M45+березень!M45+квітень!M45+травень!M45+червень!M45+липень!M45+серпень!M45+вересень!M45+жовтень!M45+'листопад '!M45+грудень!M45</f>
        <v>5432.680000000001</v>
      </c>
      <c r="N45" s="15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15">
        <f>січень!O45+лютий!O45+березень!O45+квітень!O45+травень!O45+червень!O45+липень!O45+серпень!O45+вересень!O45+жовтень!O45+'листопад '!O45+грудень!O45</f>
        <v>122635.4</v>
      </c>
      <c r="P45" s="15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15">
        <f>січень!Q45+лютий!Q45+березень!Q45+квітень!R45+травень!Q45+червень!Q45+липень!Q45+серпень!Q45+вересень!Q45+жовтень!Q45+'листопад '!Q45+грудень!Q45</f>
        <v>2973.49</v>
      </c>
      <c r="R45" s="15"/>
      <c r="S45" s="15">
        <f>січень!R45+лютий!R45+березень!R45+квітень!S45+травень!R45+червень!R45+липень!R45+серпень!R45+вересень!R45+жовтень!R45+'листопад '!R45+грудень!R45</f>
        <v>0</v>
      </c>
      <c r="T45" s="15">
        <f>січень!S45+лютий!S45+березень!S45+квітень!T45+травень!S45+червень!S45+липень!S45+серпень!S45+вересень!S45+жовтень!S45+'листопад '!S45+грудень!S45</f>
        <v>0</v>
      </c>
      <c r="U45" s="15">
        <f>січень!T45+лютий!T45+березень!T45+квітень!U45+травень!T45+червень!T45+липень!T45+серпень!T45+вересень!T45+жовтень!T45+'листопад '!T45+грудень!T45</f>
        <v>0</v>
      </c>
      <c r="V45" s="16">
        <f>SUM(B45:U45)</f>
        <v>1129034.97</v>
      </c>
      <c r="W45" s="17"/>
      <c r="X45" s="17"/>
      <c r="Y45" s="17"/>
      <c r="Z45" s="17"/>
    </row>
    <row r="46" spans="1:26" s="22" customFormat="1" ht="12.75">
      <c r="A46" s="23" t="s">
        <v>1</v>
      </c>
      <c r="B46" s="20">
        <f>SUM(B43:B45)</f>
        <v>0</v>
      </c>
      <c r="C46" s="45">
        <f aca="true" t="shared" si="6" ref="C46:V46">SUM(C43:C45)</f>
        <v>2239125.71</v>
      </c>
      <c r="D46" s="20">
        <f t="shared" si="6"/>
        <v>0</v>
      </c>
      <c r="E46" s="45">
        <f t="shared" si="6"/>
        <v>519826.37</v>
      </c>
      <c r="F46" s="45">
        <f t="shared" si="6"/>
        <v>20935.2</v>
      </c>
      <c r="G46" s="20">
        <f t="shared" si="6"/>
        <v>0</v>
      </c>
      <c r="H46" s="20">
        <f t="shared" si="6"/>
        <v>0</v>
      </c>
      <c r="I46" s="45">
        <f t="shared" si="6"/>
        <v>12354.130000000001</v>
      </c>
      <c r="J46" s="45">
        <f t="shared" si="6"/>
        <v>40137.16</v>
      </c>
      <c r="K46" s="45">
        <f t="shared" si="6"/>
        <v>278405.9</v>
      </c>
      <c r="L46" s="45">
        <f t="shared" si="6"/>
        <v>2802.73</v>
      </c>
      <c r="M46" s="20">
        <f t="shared" si="6"/>
        <v>16115.620000000003</v>
      </c>
      <c r="N46" s="20">
        <f t="shared" si="6"/>
        <v>0</v>
      </c>
      <c r="O46" s="20">
        <f t="shared" si="6"/>
        <v>122635.4</v>
      </c>
      <c r="P46" s="20">
        <f t="shared" si="6"/>
        <v>0</v>
      </c>
      <c r="Q46" s="45">
        <f t="shared" si="6"/>
        <v>2973.49</v>
      </c>
      <c r="R46" s="45"/>
      <c r="S46" s="20">
        <f t="shared" si="6"/>
        <v>0</v>
      </c>
      <c r="T46" s="20">
        <f t="shared" si="6"/>
        <v>0</v>
      </c>
      <c r="U46" s="20">
        <f t="shared" si="6"/>
        <v>0</v>
      </c>
      <c r="V46" s="20">
        <f t="shared" si="6"/>
        <v>3255311.71</v>
      </c>
      <c r="W46" s="21">
        <v>2419175.42</v>
      </c>
      <c r="X46" s="21">
        <f>W46-V46</f>
        <v>-836136.29</v>
      </c>
      <c r="Y46" s="21"/>
      <c r="Z46" s="21"/>
    </row>
    <row r="47" spans="1:26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14231.2</v>
      </c>
      <c r="N47" s="15">
        <f>M47-M46</f>
        <v>-1884.420000000002</v>
      </c>
      <c r="O47" s="15"/>
      <c r="P47" s="15"/>
      <c r="Q47" s="15"/>
      <c r="R47" s="15"/>
      <c r="S47" s="15"/>
      <c r="T47" s="15"/>
      <c r="U47" s="15"/>
      <c r="V47" s="16"/>
      <c r="W47" s="17"/>
      <c r="X47" s="17"/>
      <c r="Y47" s="17"/>
      <c r="Z47" s="17"/>
    </row>
    <row r="48" spans="1:26" s="22" customFormat="1" ht="12.75">
      <c r="A48" s="23" t="s">
        <v>6</v>
      </c>
      <c r="B48" s="20">
        <f>січень!B48+лютий!B48+березень!B48+квітень!B48+травень!B48+червень!B48+липень!B48+серпень!B48+вересень!B48+жовтень!B48+'листопад '!B48+грудень!B48</f>
        <v>598099.0599999999</v>
      </c>
      <c r="C48" s="20">
        <f>січень!C48+лютий!C48+березень!C48+квітень!C48+травень!C48+червень!C48+липень!C48+серпень!C48+вересень!C48+жовтень!C48+'листопад '!C48+грудень!C48</f>
        <v>237301.94</v>
      </c>
      <c r="D48" s="20">
        <f>січень!D48+лютий!D48+березень!D48+квітень!D48+травень!D48+червень!D48+липень!D48+серпень!D48+вересень!D48+жовтень!D48+'листопад '!D48+грудень!D48</f>
        <v>135996.55000000002</v>
      </c>
      <c r="E48" s="20">
        <f>січень!E48+лютий!E48+березень!E48+квітень!E48+травень!E48+червень!E48+липень!E48+серпень!E48+вересень!E48+жовтень!E48+'листопад '!E48+грудень!E48</f>
        <v>66148.35999999999</v>
      </c>
      <c r="F48" s="45">
        <f>січень!F48+лютий!F48+березень!F48+квітень!F48+травень!F48+червень!F48+липень!F48+серпень!F48+вересень!F48+жовтень!F48+'листопад '!F48+грудень!F48</f>
        <v>1880</v>
      </c>
      <c r="G48" s="20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20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20">
        <f>січень!I48+лютий!I48+березень!I48+квітень!I48+травень!I48+червень!I48+липень!I48+серпень!I48+вересень!I48+жовтень!I48+'листопад '!I48+грудень!I48</f>
        <v>13432.39</v>
      </c>
      <c r="J48" s="45">
        <f>січень!J48+лютий!J48+березень!J48+квітень!J48+травень!J48+червень!J48+липень!J48+серпень!J48+вересень!J48+жовтень!J48+'листопад '!J48+грудень!J48</f>
        <v>4258.799999999999</v>
      </c>
      <c r="K48" s="20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45">
        <f>січень!L48+лютий!L48+березень!L48+квітень!L48+травень!L48+червень!L48+липень!L48+серпень!L48+вересень!L48+жовтень!L48+'листопад '!L48+грудень!L48</f>
        <v>634.6600000000001</v>
      </c>
      <c r="M48" s="20">
        <f>січень!M48+лютий!M48+березень!M48+квітень!M48+травень!M48+червень!M48+липень!M48+серпень!M48+вересень!M48+жовтень!M48+'листопад '!M48+грудень!M48</f>
        <v>2905.4999999999995</v>
      </c>
      <c r="N48" s="20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20">
        <f>січень!O48+лютий!O48+березень!O48+квітень!O48+травень!O48+червень!O48+липень!O48+серпень!O48+вересень!O48+жовтень!O48+'листопад '!O48+грудень!O48</f>
        <v>103637.4</v>
      </c>
      <c r="P48" s="20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45">
        <f>січень!Q48+лютий!Q48+березень!Q48+квітень!R48+травень!Q48+червень!Q48+липень!Q48+серпень!Q48+вересень!Q48+жовтень!Q48+'листопад '!Q48+грудень!Q48</f>
        <v>498.6</v>
      </c>
      <c r="R48" s="45"/>
      <c r="S48" s="20">
        <f>січень!R48+лютий!R48+березень!R48+квітень!S48+травень!R48+червень!R48+липень!R48+серпень!R48+вересень!R48+жовтень!R48+'листопад '!R48+грудень!R48</f>
        <v>0</v>
      </c>
      <c r="T48" s="20">
        <f>січень!S48+лютий!S48+березень!S48+квітень!T48+травень!S48+червень!S48+липень!S48+серпень!S48+вересень!S48+жовтень!S48+'листопад '!S48+грудень!S48</f>
        <v>0</v>
      </c>
      <c r="U48" s="20">
        <f>січень!T48+лютий!T48+березень!T48+квітень!U48+травень!T48+червень!T48+липень!T48+серпень!T48+вересень!T48+жовтень!T48+'листопад '!T48+грудень!T48</f>
        <v>0</v>
      </c>
      <c r="V48" s="24">
        <f>SUM(B48:U48)</f>
        <v>1164793.26</v>
      </c>
      <c r="W48" s="21">
        <v>894948.98</v>
      </c>
      <c r="X48" s="21"/>
      <c r="Y48" s="21"/>
      <c r="Z48" s="21"/>
    </row>
    <row r="49" spans="1:26" s="22" customFormat="1" ht="12.75">
      <c r="A49" s="23"/>
      <c r="B49" s="20"/>
      <c r="C49" s="45">
        <f>SUM(B48:C48)</f>
        <v>835401</v>
      </c>
      <c r="D49" s="20"/>
      <c r="E49" s="45">
        <f>SUM(D48:E48)</f>
        <v>202144.91</v>
      </c>
      <c r="F49" s="20"/>
      <c r="G49" s="20"/>
      <c r="H49" s="20"/>
      <c r="I49" s="20">
        <v>10554.28</v>
      </c>
      <c r="J49" s="20"/>
      <c r="K49" s="20"/>
      <c r="L49" s="20"/>
      <c r="M49" s="20">
        <v>2796.87</v>
      </c>
      <c r="N49" s="20"/>
      <c r="O49" s="20"/>
      <c r="P49" s="20"/>
      <c r="Q49" s="20"/>
      <c r="R49" s="20"/>
      <c r="S49" s="20"/>
      <c r="T49" s="20"/>
      <c r="U49" s="20"/>
      <c r="V49" s="24"/>
      <c r="W49" s="21"/>
      <c r="X49" s="21"/>
      <c r="Y49" s="21"/>
      <c r="Z49" s="21"/>
    </row>
    <row r="50" spans="1:26" s="22" customFormat="1" ht="12.75">
      <c r="A50" s="23" t="s">
        <v>7</v>
      </c>
      <c r="B50" s="20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20">
        <f>січень!C50+лютий!C50+березень!C50+квітень!C50+травень!C50+червень!C50+липень!C50+серпень!C50+вересень!C50+жовтень!C50+'листопад '!C50+грудень!C50</f>
        <v>668304.52</v>
      </c>
      <c r="D50" s="20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20">
        <f>січень!E50+лютий!E50+березень!E50+квітень!E50+травень!E50+червень!E50+липень!E50+серпень!E50+вересень!E50+жовтень!E50+'листопад '!E50+грудень!E50</f>
        <v>146263.34</v>
      </c>
      <c r="F50" s="20">
        <f>січень!F50+лютий!F50+березень!F50+квітень!F50+травень!F50+червень!F50+липень!F50+серпень!F50+вересень!F50+жовтень!F50+'листопад '!F50+грудень!F50</f>
        <v>2170</v>
      </c>
      <c r="G50" s="20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20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20">
        <f>січень!I50+лютий!I50+березень!I50+квітень!I50+травень!I50+червень!I50+липень!I50+серпень!I50+вересень!I50+жовтень!I50+'листопад '!I50+грудень!I50</f>
        <v>14619.6</v>
      </c>
      <c r="J50" s="20">
        <f>січень!J50+лютий!J50+березень!J50+квітень!J50+травень!J50+червень!J50+липень!J50+серпень!J50+вересень!J50+жовтень!J50+'листопад '!J50+грудень!J50</f>
        <v>1716.6</v>
      </c>
      <c r="K50" s="20">
        <f>січень!K50+лютий!K50+березень!K50+квітень!K50+травень!K50+червень!K50+липень!K50+серпень!K50+вересень!K50+жовтень!K50+'листопад '!K50+грудень!K50</f>
        <v>79300.56</v>
      </c>
      <c r="L50" s="20">
        <f>січень!L50+лютий!L50+березень!L50+квітень!L50+травень!L50+червень!L50+липень!L50+серпень!L50+вересень!L50+жовтень!L50+'листопад '!L50+грудень!L50</f>
        <v>673.56</v>
      </c>
      <c r="M50" s="20">
        <f>січень!M50+лютий!M50+березень!M50+квітень!M50+травень!M50+червень!M50+липень!M50+серпень!M50+вересень!M50+жовтень!M50+'листопад '!M50+грудень!M50</f>
        <v>16601.760000000002</v>
      </c>
      <c r="N50" s="20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20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20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20">
        <f>січень!Q50+лютий!Q50+березень!Q50+квітень!R50+травень!Q50+червень!Q50+липень!Q50+серпень!Q50+вересень!Q50+жовтень!Q50+'листопад '!Q50+грудень!Q50</f>
        <v>0</v>
      </c>
      <c r="R50" s="20"/>
      <c r="S50" s="20">
        <f>січень!R50+лютий!R50+березень!R50+квітень!S50+травень!R50+червень!R50+липень!R50+серпень!R50+вересень!R50+жовтень!R50+'листопад '!R50+грудень!R50</f>
        <v>0</v>
      </c>
      <c r="T50" s="20">
        <f>січень!S50+лютий!S50+березень!S50+квітень!T50+травень!S50+червень!S50+липень!S50+серпень!S50+вересень!S50+жовтень!S50+'листопад '!S50+грудень!S50</f>
        <v>0</v>
      </c>
      <c r="U50" s="20">
        <f>січень!T50+лютий!T50+березень!T50+квітень!U50+травень!T50+червень!T50+липень!T50+серпень!T50+вересень!T50+жовтень!T50+'листопад '!T50+грудень!T50</f>
        <v>0</v>
      </c>
      <c r="V50" s="24">
        <f>SUM(B50:U50)</f>
        <v>929649.94</v>
      </c>
      <c r="W50" s="21"/>
      <c r="X50" s="21"/>
      <c r="Y50" s="21"/>
      <c r="Z50" s="21"/>
    </row>
    <row r="51" spans="1:26" s="22" customFormat="1" ht="12.7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4"/>
      <c r="W51" s="21">
        <f>V52-S52</f>
        <v>2256155.25</v>
      </c>
      <c r="X51" s="21"/>
      <c r="Y51" s="21"/>
      <c r="Z51" s="21"/>
    </row>
    <row r="52" spans="1:26" s="22" customFormat="1" ht="12.75">
      <c r="A52" s="23" t="s">
        <v>8</v>
      </c>
      <c r="B52" s="20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45">
        <f>січень!C52+лютий!C52+березень!C52+квітень!C52+травень!C52+червень!C52+липень!C52+серпень!C52+вересень!C52+жовтень!C52+'листопад '!C52+грудень!C52</f>
        <v>1184387.54</v>
      </c>
      <c r="D52" s="20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45">
        <f>січень!E52+лютий!E52+березень!E52+квітень!E52+травень!E52+червень!E52+липень!E52+серпень!E52+вересень!E52+жовтень!E52+'листопад '!E52+грудень!E52</f>
        <v>265772.81</v>
      </c>
      <c r="F52" s="20">
        <f>січень!F52+лютий!F52+березень!F52+квітень!F52+травень!F52+червень!F52+липень!F52+серпень!F52+вересень!F52+жовтень!F52+'листопад '!F52+грудень!F52</f>
        <v>254467.95</v>
      </c>
      <c r="G52" s="45">
        <f>січень!G52+лютий!G52+березень!G52+квітень!G52+травень!G52+червень!G52+липень!G52+серпень!G52+вересень!G52+жовтень!G52+'листопад '!G52+грудень!G52</f>
        <v>1400</v>
      </c>
      <c r="H52" s="20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20">
        <f>січень!I52+лютий!I52+березень!I52+квітень!I52+травень!I52+червень!I52+липень!I52+серпень!I52+вересень!I52+жовтень!I52+'листопад '!I52+грудень!I52</f>
        <v>22641.45</v>
      </c>
      <c r="J52" s="45">
        <f>січень!J52+лютий!J52+березень!J52+квітень!J52+травень!J52+червень!J52+липень!J52+серпень!J52+вересень!J52+жовтень!J52+'листопад '!J52+грудень!J52</f>
        <v>91081.79</v>
      </c>
      <c r="K52" s="20">
        <f>січень!K52+лютий!K52+березень!K52+квітень!K52+травень!K52+червень!K52+липень!K52+серпень!K52+вересень!K52+жовтень!K52+'листопад '!K52+грудень!K52</f>
        <v>344114</v>
      </c>
      <c r="L52" s="45">
        <f>січень!L52+лютий!L52+березень!L52+квітень!L52+травень!L52+червень!L52+липень!L52+серпень!L52+вересень!L52+жовтень!L52+'листопад '!L52+грудень!L52</f>
        <v>4730.26</v>
      </c>
      <c r="M52" s="20">
        <f>січень!M52+лютий!M52+березень!M52+квітень!M52+травень!M52+червень!M52+липень!M52+серпень!M52+вересень!M52+жовтень!M52+'листопад '!M52+грудень!M52</f>
        <v>29478.160000000003</v>
      </c>
      <c r="N52" s="20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45">
        <f>січень!O52+лютий!O52+березень!O52+квітень!O52+травень!O52+червень!O52+липень!O52+серпень!O52+вересень!O52+жовтень!O52+'листопад '!O52+грудень!O52</f>
        <v>57958.9</v>
      </c>
      <c r="P52" s="20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45">
        <f>січень!Q52+лютий!Q52+березень!Q52+квітень!R52+травень!Q52+червень!Q52+липень!Q52+серпень!Q52+вересень!Q52+жовтень!Q52+'листопад '!Q52+грудень!Q52</f>
        <v>122.39</v>
      </c>
      <c r="R52" s="45"/>
      <c r="S52" s="45">
        <f>січень!R52+лютий!R52+березень!R52+квітень!S52+травень!R52+червень!R52+липень!R52+серпень!R52+вересень!R52+жовтень!R52+'листопад '!R52+грудень!R52</f>
        <v>56000</v>
      </c>
      <c r="T52" s="20">
        <f>січень!S52+лютий!S52+березень!S52+квітень!T52+травень!S52+червень!S52+липень!S52+серпень!S52+вересень!S52+жовтень!S52+'листопад '!S52+грудень!S52</f>
        <v>0</v>
      </c>
      <c r="U52" s="20">
        <f>січень!T52+лютий!T52+березень!T52+квітень!U52+травень!T52+червень!T52+липень!T52+серпень!T52+вересень!T52+жовтень!T52+'листопад '!T52+грудень!T52</f>
        <v>0</v>
      </c>
      <c r="V52" s="24">
        <f>SUM(B52:U52)</f>
        <v>2312155.25</v>
      </c>
      <c r="W52" s="21">
        <v>1663859.04</v>
      </c>
      <c r="X52" s="21">
        <f>W52-W51</f>
        <v>-592296.21</v>
      </c>
      <c r="Y52" s="21"/>
      <c r="Z52" s="21"/>
    </row>
    <row r="53" spans="1:26" ht="12.75">
      <c r="A53" s="1"/>
      <c r="B53" s="18"/>
      <c r="C53" s="18"/>
      <c r="D53" s="18"/>
      <c r="E53" s="18"/>
      <c r="F53" s="18">
        <v>128791.25</v>
      </c>
      <c r="G53" s="18"/>
      <c r="H53" s="18"/>
      <c r="I53" s="18">
        <v>11933.12</v>
      </c>
      <c r="J53" s="18"/>
      <c r="K53" s="18">
        <v>344511.56</v>
      </c>
      <c r="L53" s="18"/>
      <c r="M53" s="18">
        <v>25863.98</v>
      </c>
      <c r="N53" s="18"/>
      <c r="O53" s="18"/>
      <c r="P53" s="18"/>
      <c r="Q53" s="18"/>
      <c r="R53" s="18"/>
      <c r="S53" s="18"/>
      <c r="T53" s="18"/>
      <c r="U53" s="18"/>
      <c r="V53" s="16"/>
      <c r="W53" s="17"/>
      <c r="X53" s="17"/>
      <c r="Y53" s="17"/>
      <c r="Z53" s="17"/>
    </row>
    <row r="54" spans="2:26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2:26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26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26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26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26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26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26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2:26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2:26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2:26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2:26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2:26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2:26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2:26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2:26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2:26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2:26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2:26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6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2:26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2:26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2:26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2:26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2:26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2:26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2:26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2:26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2:26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2:2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2:2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2:2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2:2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2:2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2:26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2:26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6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2:26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2:2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2:26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6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2:26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</sheetData>
  <printOptions/>
  <pageMargins left="0.2" right="0.2" top="0.3" bottom="0.2" header="0.5" footer="0.5"/>
  <pageSetup horizontalDpi="600" verticalDpi="600" orientation="landscape" paperSize="9" scale="53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2" topLeftCell="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9.28125" style="0" bestFit="1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28</v>
      </c>
    </row>
    <row r="3" spans="1:21" ht="107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197158.39</v>
      </c>
      <c r="D5" s="4"/>
      <c r="E5" s="4">
        <v>48712.52</v>
      </c>
      <c r="F5" s="4"/>
      <c r="G5" s="4"/>
      <c r="H5" s="4">
        <v>19948.32</v>
      </c>
      <c r="I5" s="4">
        <v>529.94</v>
      </c>
      <c r="J5" s="4">
        <v>1420</v>
      </c>
      <c r="K5" s="4">
        <v>90771.32</v>
      </c>
      <c r="L5" s="2">
        <v>3228.05</v>
      </c>
      <c r="M5" s="27">
        <v>8293.91</v>
      </c>
      <c r="N5" s="4"/>
      <c r="O5" s="4"/>
      <c r="P5" s="4"/>
      <c r="Q5" s="4"/>
      <c r="R5" s="4"/>
      <c r="S5" s="4"/>
      <c r="T5" s="4"/>
      <c r="U5" s="5">
        <f>SUM(B5:T5)</f>
        <v>370062.44999999995</v>
      </c>
    </row>
    <row r="6" spans="1:21" ht="12.75">
      <c r="A6" s="3">
        <v>3</v>
      </c>
      <c r="B6" s="4"/>
      <c r="C6" s="4">
        <v>120631.29</v>
      </c>
      <c r="D6" s="4"/>
      <c r="E6" s="4">
        <v>25767.49</v>
      </c>
      <c r="F6" s="4"/>
      <c r="G6" s="4"/>
      <c r="H6" s="4">
        <v>12162.05</v>
      </c>
      <c r="I6" s="4">
        <v>5055.47</v>
      </c>
      <c r="J6" s="4"/>
      <c r="K6" s="4"/>
      <c r="L6" s="4">
        <v>771.68</v>
      </c>
      <c r="M6" s="27">
        <v>11732.85</v>
      </c>
      <c r="N6" s="4">
        <v>29910.21</v>
      </c>
      <c r="O6" s="4"/>
      <c r="P6" s="44"/>
      <c r="Q6" s="31">
        <v>175.77</v>
      </c>
      <c r="R6" s="4"/>
      <c r="S6" s="4"/>
      <c r="T6" s="4"/>
      <c r="U6" s="5">
        <f aca="true" t="shared" si="0" ref="U6:U22">SUM(B6:T6)</f>
        <v>206206.80999999997</v>
      </c>
    </row>
    <row r="7" spans="1:21" ht="12.75">
      <c r="A7" s="3">
        <v>4</v>
      </c>
      <c r="B7" s="4"/>
      <c r="C7" s="4">
        <v>111578.08</v>
      </c>
      <c r="D7" s="4"/>
      <c r="E7" s="4">
        <v>25577.87</v>
      </c>
      <c r="F7" s="4"/>
      <c r="G7" s="4"/>
      <c r="H7" s="4">
        <v>9905.75</v>
      </c>
      <c r="I7" s="4">
        <v>347.53</v>
      </c>
      <c r="J7" s="4">
        <v>1360.06</v>
      </c>
      <c r="K7" s="4"/>
      <c r="L7" s="4">
        <v>1796.48</v>
      </c>
      <c r="M7" s="27">
        <v>12666.98</v>
      </c>
      <c r="N7" s="4">
        <v>54722.39</v>
      </c>
      <c r="O7" s="4"/>
      <c r="P7" s="44"/>
      <c r="Q7" s="31">
        <v>175.77</v>
      </c>
      <c r="R7" s="4"/>
      <c r="S7" s="4"/>
      <c r="T7" s="4"/>
      <c r="U7" s="5">
        <f t="shared" si="0"/>
        <v>218130.91</v>
      </c>
    </row>
    <row r="8" spans="1:21" ht="12.75">
      <c r="A8" s="3">
        <v>5</v>
      </c>
      <c r="B8" s="4"/>
      <c r="C8" s="4">
        <v>265150.45</v>
      </c>
      <c r="D8" s="4"/>
      <c r="E8" s="4">
        <v>58865.42</v>
      </c>
      <c r="F8" s="4"/>
      <c r="G8" s="4"/>
      <c r="H8" s="4">
        <v>24297.66</v>
      </c>
      <c r="I8" s="4">
        <v>778.7</v>
      </c>
      <c r="J8" s="4"/>
      <c r="K8" s="4">
        <v>147343.87</v>
      </c>
      <c r="L8" s="4">
        <v>2385.95</v>
      </c>
      <c r="M8" s="27">
        <v>16097.27</v>
      </c>
      <c r="N8" s="4"/>
      <c r="O8" s="4"/>
      <c r="P8" s="44"/>
      <c r="Q8" s="31"/>
      <c r="R8" s="4"/>
      <c r="S8" s="4"/>
      <c r="T8" s="4"/>
      <c r="U8" s="5">
        <f t="shared" si="0"/>
        <v>514919.32</v>
      </c>
    </row>
    <row r="9" spans="1:21" ht="12.75">
      <c r="A9" s="3">
        <v>6</v>
      </c>
      <c r="B9" s="4"/>
      <c r="C9" s="4">
        <v>153174.57</v>
      </c>
      <c r="D9" s="4"/>
      <c r="E9" s="4">
        <v>34921.93</v>
      </c>
      <c r="F9" s="4"/>
      <c r="G9" s="4"/>
      <c r="H9" s="4">
        <v>16633.85</v>
      </c>
      <c r="I9" s="4">
        <v>396.66</v>
      </c>
      <c r="J9" s="4"/>
      <c r="K9" s="4">
        <v>123398.11</v>
      </c>
      <c r="L9" s="4">
        <v>2105.25</v>
      </c>
      <c r="M9" s="27">
        <v>7459.46</v>
      </c>
      <c r="N9" s="4"/>
      <c r="O9" s="4"/>
      <c r="P9" s="44"/>
      <c r="Q9" s="31"/>
      <c r="R9" s="4"/>
      <c r="S9" s="4"/>
      <c r="T9" s="4"/>
      <c r="U9" s="5">
        <f t="shared" si="0"/>
        <v>338089.83</v>
      </c>
    </row>
    <row r="10" spans="1:21" ht="12.75">
      <c r="A10" s="3">
        <v>11</v>
      </c>
      <c r="B10" s="4"/>
      <c r="C10" s="4">
        <v>73946.11</v>
      </c>
      <c r="D10" s="4"/>
      <c r="E10" s="4">
        <v>17618.71</v>
      </c>
      <c r="F10" s="4"/>
      <c r="G10" s="4"/>
      <c r="H10" s="4">
        <v>10686.34</v>
      </c>
      <c r="I10" s="4">
        <v>1646.51</v>
      </c>
      <c r="J10" s="4"/>
      <c r="K10" s="4">
        <v>22836.91</v>
      </c>
      <c r="L10" s="4">
        <v>222.6</v>
      </c>
      <c r="M10" s="28">
        <v>3393.42</v>
      </c>
      <c r="N10" s="4"/>
      <c r="O10" s="4"/>
      <c r="P10" s="44"/>
      <c r="Q10" s="31">
        <v>175.77</v>
      </c>
      <c r="R10" s="4"/>
      <c r="S10" s="4"/>
      <c r="T10" s="4"/>
      <c r="U10" s="5">
        <f t="shared" si="0"/>
        <v>130526.37000000001</v>
      </c>
    </row>
    <row r="11" spans="1:21" ht="12.75">
      <c r="A11" s="3">
        <v>12</v>
      </c>
      <c r="B11" s="4"/>
      <c r="C11" s="4">
        <v>144463.57</v>
      </c>
      <c r="D11" s="4"/>
      <c r="E11" s="4">
        <v>32051.91</v>
      </c>
      <c r="F11" s="4"/>
      <c r="G11" s="4"/>
      <c r="H11" s="4">
        <v>18978.4</v>
      </c>
      <c r="I11" s="4">
        <v>14925.45</v>
      </c>
      <c r="J11" s="4"/>
      <c r="K11" s="4"/>
      <c r="L11" s="4">
        <v>1098.16</v>
      </c>
      <c r="M11" s="27">
        <v>13889.78</v>
      </c>
      <c r="N11" s="4">
        <v>57527.65</v>
      </c>
      <c r="O11" s="4"/>
      <c r="P11" s="44"/>
      <c r="Q11" s="31">
        <v>175.78</v>
      </c>
      <c r="R11" s="4"/>
      <c r="S11" s="4"/>
      <c r="T11" s="4"/>
      <c r="U11" s="5">
        <f t="shared" si="0"/>
        <v>283110.70000000007</v>
      </c>
    </row>
    <row r="12" spans="1:21" ht="12.75">
      <c r="A12" s="3">
        <v>13</v>
      </c>
      <c r="B12" s="4"/>
      <c r="C12" s="4">
        <v>122627.91</v>
      </c>
      <c r="D12" s="4"/>
      <c r="E12" s="4">
        <v>28627.25</v>
      </c>
      <c r="F12" s="4"/>
      <c r="G12" s="4"/>
      <c r="H12" s="4">
        <v>13512.14</v>
      </c>
      <c r="I12" s="4">
        <v>3760.22</v>
      </c>
      <c r="J12" s="4"/>
      <c r="K12" s="4"/>
      <c r="L12" s="4">
        <v>742</v>
      </c>
      <c r="M12" s="28">
        <v>8218.05</v>
      </c>
      <c r="N12" s="4">
        <v>52641.04</v>
      </c>
      <c r="O12" s="4"/>
      <c r="P12" s="44"/>
      <c r="Q12" s="31">
        <v>175.78</v>
      </c>
      <c r="R12" s="4"/>
      <c r="S12" s="4"/>
      <c r="T12" s="4"/>
      <c r="U12" s="5">
        <f t="shared" si="0"/>
        <v>230304.38999999998</v>
      </c>
    </row>
    <row r="13" spans="1:21" ht="12.75">
      <c r="A13" s="3">
        <v>14</v>
      </c>
      <c r="B13" s="4"/>
      <c r="C13" s="4">
        <v>75281.12</v>
      </c>
      <c r="D13" s="4"/>
      <c r="E13" s="4">
        <v>15321.49</v>
      </c>
      <c r="F13" s="4"/>
      <c r="G13" s="4"/>
      <c r="H13" s="4">
        <v>5204.53</v>
      </c>
      <c r="I13" s="4">
        <v>139.08</v>
      </c>
      <c r="J13" s="4"/>
      <c r="K13" s="4"/>
      <c r="L13" s="4">
        <v>237.44</v>
      </c>
      <c r="M13" s="27">
        <v>2053.25</v>
      </c>
      <c r="N13" s="4"/>
      <c r="O13" s="4"/>
      <c r="P13" s="44"/>
      <c r="Q13" s="31">
        <v>175.77</v>
      </c>
      <c r="R13" s="4"/>
      <c r="S13" s="4"/>
      <c r="T13" s="4"/>
      <c r="U13" s="5">
        <f t="shared" si="0"/>
        <v>98412.68000000001</v>
      </c>
    </row>
    <row r="14" spans="1:21" ht="12.75">
      <c r="A14" s="3">
        <v>16</v>
      </c>
      <c r="B14" s="4"/>
      <c r="C14" s="4">
        <v>133857.77</v>
      </c>
      <c r="D14" s="4"/>
      <c r="E14" s="4">
        <v>30708.31</v>
      </c>
      <c r="F14" s="4"/>
      <c r="G14" s="4"/>
      <c r="H14" s="4">
        <v>14095.5</v>
      </c>
      <c r="I14" s="4">
        <v>328</v>
      </c>
      <c r="J14" s="4"/>
      <c r="K14" s="4">
        <v>48432.93</v>
      </c>
      <c r="L14" s="4">
        <v>1150.87</v>
      </c>
      <c r="M14" s="28">
        <v>5765.28</v>
      </c>
      <c r="N14" s="4"/>
      <c r="O14" s="4"/>
      <c r="P14" s="44"/>
      <c r="Q14" s="31"/>
      <c r="R14" s="4"/>
      <c r="S14" s="4"/>
      <c r="T14" s="4"/>
      <c r="U14" s="5">
        <f t="shared" si="0"/>
        <v>234338.65999999997</v>
      </c>
    </row>
    <row r="15" spans="1:21" ht="12.75">
      <c r="A15" s="3">
        <v>21</v>
      </c>
      <c r="B15" s="4"/>
      <c r="C15" s="4">
        <v>258610.82</v>
      </c>
      <c r="D15" s="4"/>
      <c r="E15" s="4">
        <v>58730.16</v>
      </c>
      <c r="F15" s="4"/>
      <c r="G15" s="4"/>
      <c r="H15" s="4">
        <v>43175.71</v>
      </c>
      <c r="I15" s="4">
        <v>583.14</v>
      </c>
      <c r="J15" s="4"/>
      <c r="K15" s="4">
        <v>173332.49</v>
      </c>
      <c r="L15" s="4">
        <v>3789.45</v>
      </c>
      <c r="M15" s="28">
        <v>17447.56</v>
      </c>
      <c r="N15" s="4"/>
      <c r="O15" s="4"/>
      <c r="P15" s="44"/>
      <c r="Q15" s="31"/>
      <c r="R15" s="4"/>
      <c r="S15" s="4"/>
      <c r="T15" s="4"/>
      <c r="U15" s="5">
        <f t="shared" si="0"/>
        <v>555669.3300000001</v>
      </c>
    </row>
    <row r="16" spans="1:21" ht="12.75">
      <c r="A16" s="3">
        <v>24</v>
      </c>
      <c r="B16" s="4"/>
      <c r="C16" s="4">
        <v>255871.57</v>
      </c>
      <c r="D16" s="4"/>
      <c r="E16" s="4">
        <v>61632.3</v>
      </c>
      <c r="F16" s="4"/>
      <c r="G16" s="4"/>
      <c r="H16" s="4">
        <v>36714.12</v>
      </c>
      <c r="I16" s="4">
        <v>732.77</v>
      </c>
      <c r="J16" s="4">
        <v>1420.06</v>
      </c>
      <c r="K16" s="4">
        <v>168841.45</v>
      </c>
      <c r="L16" s="4">
        <v>3171.91</v>
      </c>
      <c r="M16" s="28">
        <v>21872.67</v>
      </c>
      <c r="N16" s="4"/>
      <c r="O16" s="4"/>
      <c r="P16" s="44"/>
      <c r="Q16" s="31"/>
      <c r="R16" s="4"/>
      <c r="S16" s="4"/>
      <c r="T16" s="4"/>
      <c r="U16" s="5">
        <f t="shared" si="0"/>
        <v>550256.8500000001</v>
      </c>
    </row>
    <row r="17" spans="1:21" ht="12.75">
      <c r="A17" s="3">
        <v>25</v>
      </c>
      <c r="B17" s="4"/>
      <c r="C17" s="4">
        <v>183722.26</v>
      </c>
      <c r="D17" s="4"/>
      <c r="E17" s="4">
        <v>45838.14</v>
      </c>
      <c r="F17" s="4"/>
      <c r="G17" s="4"/>
      <c r="H17" s="4">
        <v>14636.83</v>
      </c>
      <c r="I17" s="4">
        <v>10900.07</v>
      </c>
      <c r="J17" s="4"/>
      <c r="K17" s="4"/>
      <c r="L17" s="4">
        <v>608.44</v>
      </c>
      <c r="M17" s="28">
        <v>8872.97</v>
      </c>
      <c r="N17" s="4">
        <v>51865.22</v>
      </c>
      <c r="O17" s="4"/>
      <c r="P17" s="44"/>
      <c r="Q17" s="31">
        <v>175.77</v>
      </c>
      <c r="R17" s="4"/>
      <c r="S17" s="4"/>
      <c r="T17" s="4"/>
      <c r="U17" s="5">
        <f t="shared" si="0"/>
        <v>316619.70000000007</v>
      </c>
    </row>
    <row r="18" spans="1:21" ht="12.75">
      <c r="A18" s="3">
        <v>30</v>
      </c>
      <c r="B18" s="4"/>
      <c r="C18" s="4">
        <v>168565.43</v>
      </c>
      <c r="D18" s="4"/>
      <c r="E18" s="4">
        <v>36912.34</v>
      </c>
      <c r="F18" s="4"/>
      <c r="G18" s="4"/>
      <c r="H18" s="4">
        <v>20421.91</v>
      </c>
      <c r="I18" s="4">
        <v>732.77</v>
      </c>
      <c r="J18" s="4">
        <v>1420</v>
      </c>
      <c r="K18" s="4">
        <v>102359.96</v>
      </c>
      <c r="L18" s="4">
        <v>2161.39</v>
      </c>
      <c r="M18" s="28">
        <v>11075.41</v>
      </c>
      <c r="N18" s="4"/>
      <c r="O18" s="4"/>
      <c r="P18" s="44"/>
      <c r="Q18" s="31"/>
      <c r="R18" s="4"/>
      <c r="S18" s="4"/>
      <c r="T18" s="4"/>
      <c r="U18" s="5">
        <f t="shared" si="0"/>
        <v>343649.20999999996</v>
      </c>
    </row>
    <row r="19" spans="1:21" ht="12.75">
      <c r="A19" s="3">
        <v>31</v>
      </c>
      <c r="B19" s="4"/>
      <c r="C19" s="4">
        <v>159799.28</v>
      </c>
      <c r="D19" s="4"/>
      <c r="E19" s="4">
        <v>34401.18</v>
      </c>
      <c r="F19" s="4"/>
      <c r="G19" s="4"/>
      <c r="H19" s="4">
        <v>16346.69</v>
      </c>
      <c r="I19" s="4">
        <v>574.24</v>
      </c>
      <c r="J19" s="4"/>
      <c r="K19" s="4">
        <v>114714.93</v>
      </c>
      <c r="L19" s="4">
        <v>1880.69</v>
      </c>
      <c r="M19" s="28">
        <v>12483.86</v>
      </c>
      <c r="N19" s="4"/>
      <c r="O19" s="4"/>
      <c r="P19" s="44"/>
      <c r="Q19" s="31"/>
      <c r="R19" s="4"/>
      <c r="S19" s="4"/>
      <c r="T19" s="4"/>
      <c r="U19" s="5">
        <f t="shared" si="0"/>
        <v>340200.86999999994</v>
      </c>
    </row>
    <row r="20" spans="1:21" ht="12.75">
      <c r="A20" s="3">
        <v>32</v>
      </c>
      <c r="B20" s="4"/>
      <c r="C20" s="4">
        <v>135240.74</v>
      </c>
      <c r="D20" s="4"/>
      <c r="E20" s="4">
        <v>29930.09</v>
      </c>
      <c r="F20" s="4"/>
      <c r="G20" s="4"/>
      <c r="H20" s="4">
        <v>21520.03</v>
      </c>
      <c r="I20" s="4">
        <v>648.39</v>
      </c>
      <c r="J20" s="4"/>
      <c r="K20" s="4">
        <v>136397.69</v>
      </c>
      <c r="L20" s="4">
        <v>2133.32</v>
      </c>
      <c r="M20" s="29">
        <v>3236.65</v>
      </c>
      <c r="N20" s="4"/>
      <c r="O20" s="4"/>
      <c r="P20" s="44"/>
      <c r="Q20" s="31"/>
      <c r="R20" s="4"/>
      <c r="S20" s="4"/>
      <c r="T20" s="4"/>
      <c r="U20" s="5">
        <f t="shared" si="0"/>
        <v>329106.91000000003</v>
      </c>
    </row>
    <row r="21" spans="1:21" ht="12.75">
      <c r="A21" s="3">
        <v>33</v>
      </c>
      <c r="B21" s="4"/>
      <c r="C21" s="4">
        <v>213896.41</v>
      </c>
      <c r="D21" s="4"/>
      <c r="E21" s="4">
        <v>27045.35</v>
      </c>
      <c r="F21" s="4"/>
      <c r="G21" s="4"/>
      <c r="H21" s="4">
        <v>11739.1</v>
      </c>
      <c r="I21" s="4">
        <v>567.6</v>
      </c>
      <c r="J21" s="4"/>
      <c r="K21" s="4"/>
      <c r="L21" s="4">
        <v>1375.43</v>
      </c>
      <c r="M21" s="30">
        <v>10620.25</v>
      </c>
      <c r="N21" s="4">
        <v>67381.92</v>
      </c>
      <c r="O21" s="4"/>
      <c r="P21" s="44"/>
      <c r="Q21" s="31">
        <v>175.77</v>
      </c>
      <c r="R21" s="4"/>
      <c r="S21" s="4"/>
      <c r="T21" s="4"/>
      <c r="U21" s="5">
        <f t="shared" si="0"/>
        <v>332801.83</v>
      </c>
    </row>
    <row r="22" spans="1:21" ht="12.75">
      <c r="A22" s="3">
        <v>34</v>
      </c>
      <c r="B22" s="4"/>
      <c r="C22" s="4">
        <v>129805.43</v>
      </c>
      <c r="D22" s="4"/>
      <c r="E22" s="4">
        <v>48290.35</v>
      </c>
      <c r="F22" s="4"/>
      <c r="G22" s="4"/>
      <c r="H22" s="4">
        <v>29953.23</v>
      </c>
      <c r="I22" s="4">
        <v>732.68</v>
      </c>
      <c r="J22" s="4"/>
      <c r="K22" s="4">
        <v>203169.3</v>
      </c>
      <c r="L22" s="4">
        <v>3087.7</v>
      </c>
      <c r="M22" s="30">
        <v>18813.02</v>
      </c>
      <c r="N22" s="4"/>
      <c r="O22" s="4"/>
      <c r="P22" s="4"/>
      <c r="Q22" s="4"/>
      <c r="R22" s="4"/>
      <c r="S22" s="4"/>
      <c r="T22" s="4"/>
      <c r="U22" s="5">
        <f t="shared" si="0"/>
        <v>433851.71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2903381.1999999997</v>
      </c>
      <c r="D23" s="23">
        <f t="shared" si="1"/>
        <v>0</v>
      </c>
      <c r="E23" s="23">
        <f t="shared" si="1"/>
        <v>660952.8099999999</v>
      </c>
      <c r="F23" s="23">
        <f t="shared" si="1"/>
        <v>0</v>
      </c>
      <c r="G23" s="23">
        <f t="shared" si="1"/>
        <v>0</v>
      </c>
      <c r="H23" s="23">
        <f t="shared" si="1"/>
        <v>339932.1599999999</v>
      </c>
      <c r="I23" s="23">
        <f t="shared" si="1"/>
        <v>43379.22</v>
      </c>
      <c r="J23" s="23">
        <f t="shared" si="1"/>
        <v>5620.12</v>
      </c>
      <c r="K23" s="23">
        <f t="shared" si="1"/>
        <v>1331598.9599999997</v>
      </c>
      <c r="L23" s="23">
        <f t="shared" si="1"/>
        <v>31946.809999999998</v>
      </c>
      <c r="M23" s="23">
        <f t="shared" si="1"/>
        <v>193992.63999999996</v>
      </c>
      <c r="N23" s="23">
        <f t="shared" si="1"/>
        <v>314048.43</v>
      </c>
      <c r="O23" s="23">
        <f t="shared" si="1"/>
        <v>0</v>
      </c>
      <c r="P23" s="23"/>
      <c r="Q23" s="23">
        <f t="shared" si="1"/>
        <v>1406.18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>SUM(U5:U22)</f>
        <v>5826258.530000001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aca="true" t="shared" si="2" ref="U25:U41">SUM(B25:T25)</f>
        <v>0</v>
      </c>
    </row>
    <row r="26" spans="1:21" ht="12.75">
      <c r="A26" s="3">
        <v>1</v>
      </c>
      <c r="B26" s="1">
        <v>394838.83</v>
      </c>
      <c r="C26" s="1">
        <v>79490.83</v>
      </c>
      <c r="D26" s="1">
        <v>87894.26</v>
      </c>
      <c r="E26" s="1">
        <v>18447.19</v>
      </c>
      <c r="F26" s="1"/>
      <c r="G26" s="1"/>
      <c r="H26" s="1">
        <v>37670.73</v>
      </c>
      <c r="I26" s="1">
        <v>1762.39</v>
      </c>
      <c r="J26" s="1">
        <v>9590</v>
      </c>
      <c r="K26" s="1"/>
      <c r="L26" s="1">
        <v>742</v>
      </c>
      <c r="M26" s="30">
        <v>22719.76</v>
      </c>
      <c r="N26" s="1">
        <v>147767.78</v>
      </c>
      <c r="O26" s="1"/>
      <c r="P26" s="6"/>
      <c r="Q26" s="6">
        <v>93.36</v>
      </c>
      <c r="R26" s="1"/>
      <c r="S26" s="1"/>
      <c r="T26" s="1"/>
      <c r="U26" s="5">
        <f t="shared" si="2"/>
        <v>801017.13</v>
      </c>
    </row>
    <row r="27" spans="1:21" ht="12.75">
      <c r="A27" s="3">
        <v>2</v>
      </c>
      <c r="B27" s="1">
        <v>57583.47</v>
      </c>
      <c r="C27" s="1">
        <v>4636.03</v>
      </c>
      <c r="D27" s="1">
        <v>12668.37</v>
      </c>
      <c r="E27" s="1">
        <v>1019.93</v>
      </c>
      <c r="F27" s="1"/>
      <c r="G27" s="1"/>
      <c r="H27" s="1">
        <v>17083.86</v>
      </c>
      <c r="I27" s="1"/>
      <c r="J27" s="1"/>
      <c r="K27" s="1"/>
      <c r="L27" s="1"/>
      <c r="M27" s="30"/>
      <c r="N27" s="1"/>
      <c r="O27" s="1"/>
      <c r="P27" s="6"/>
      <c r="Q27" s="6"/>
      <c r="R27" s="1"/>
      <c r="S27" s="1"/>
      <c r="T27" s="1"/>
      <c r="U27" s="5">
        <f t="shared" si="2"/>
        <v>92991.65999999999</v>
      </c>
    </row>
    <row r="28" spans="1:21" ht="12.75">
      <c r="A28" s="3">
        <v>3</v>
      </c>
      <c r="B28" s="1">
        <v>143485.08</v>
      </c>
      <c r="C28" s="1">
        <v>42629.52</v>
      </c>
      <c r="D28" s="1">
        <v>31890.16</v>
      </c>
      <c r="E28" s="1">
        <v>10147.89</v>
      </c>
      <c r="F28" s="1"/>
      <c r="G28" s="1"/>
      <c r="H28" s="1">
        <v>25724.82</v>
      </c>
      <c r="I28" s="1">
        <v>5281.89</v>
      </c>
      <c r="J28" s="1">
        <v>742.2</v>
      </c>
      <c r="K28" s="1"/>
      <c r="L28" s="1">
        <v>667.8</v>
      </c>
      <c r="M28" s="30">
        <v>11606.42</v>
      </c>
      <c r="N28" s="1">
        <v>62993.24</v>
      </c>
      <c r="O28" s="1"/>
      <c r="P28" s="6"/>
      <c r="Q28" s="6">
        <v>93.36</v>
      </c>
      <c r="R28" s="1"/>
      <c r="S28" s="1"/>
      <c r="T28" s="1"/>
      <c r="U28" s="5">
        <f t="shared" si="2"/>
        <v>335262.37999999995</v>
      </c>
    </row>
    <row r="29" spans="1:21" ht="12.75">
      <c r="A29" s="3">
        <v>4</v>
      </c>
      <c r="B29" s="1">
        <v>535772.99</v>
      </c>
      <c r="C29" s="1">
        <v>105016.71</v>
      </c>
      <c r="D29" s="1">
        <v>168134.36</v>
      </c>
      <c r="E29" s="1">
        <v>53133</v>
      </c>
      <c r="F29" s="1"/>
      <c r="G29" s="1"/>
      <c r="H29" s="1">
        <v>69885.7</v>
      </c>
      <c r="I29" s="1">
        <v>1759.88</v>
      </c>
      <c r="J29" s="1">
        <v>2801</v>
      </c>
      <c r="K29" s="1">
        <v>401399.17</v>
      </c>
      <c r="L29" s="1">
        <v>2863.14</v>
      </c>
      <c r="M29" s="30">
        <v>19849.76</v>
      </c>
      <c r="N29" s="1"/>
      <c r="O29" s="1"/>
      <c r="P29" s="6"/>
      <c r="Q29" s="6"/>
      <c r="R29" s="1"/>
      <c r="S29" s="1"/>
      <c r="T29" s="1"/>
      <c r="U29" s="5">
        <f t="shared" si="2"/>
        <v>1360615.7099999997</v>
      </c>
    </row>
    <row r="30" spans="1:21" ht="12.75">
      <c r="A30" s="3">
        <v>5</v>
      </c>
      <c r="B30" s="1">
        <v>467961.81</v>
      </c>
      <c r="C30" s="1">
        <v>102571.73</v>
      </c>
      <c r="D30" s="1">
        <v>143962.73</v>
      </c>
      <c r="E30" s="1">
        <v>45128.49</v>
      </c>
      <c r="F30" s="1"/>
      <c r="G30" s="1"/>
      <c r="H30" s="1">
        <v>66729.54</v>
      </c>
      <c r="I30" s="1">
        <v>3049.64</v>
      </c>
      <c r="J30" s="1">
        <v>8570.6</v>
      </c>
      <c r="K30" s="1">
        <v>405981.66</v>
      </c>
      <c r="L30" s="1">
        <v>2329.81</v>
      </c>
      <c r="M30" s="30">
        <v>14033.91</v>
      </c>
      <c r="N30" s="1"/>
      <c r="O30" s="1"/>
      <c r="P30" s="6"/>
      <c r="Q30" s="6"/>
      <c r="R30" s="1"/>
      <c r="S30" s="9"/>
      <c r="T30" s="9"/>
      <c r="U30" s="5">
        <f t="shared" si="2"/>
        <v>1260319.92</v>
      </c>
    </row>
    <row r="31" spans="1:21" ht="12.75">
      <c r="A31" s="3">
        <v>6</v>
      </c>
      <c r="B31" s="1">
        <v>147128.46</v>
      </c>
      <c r="C31" s="1">
        <v>41920.18</v>
      </c>
      <c r="D31" s="1">
        <v>32684.4</v>
      </c>
      <c r="E31" s="1">
        <v>9727.81</v>
      </c>
      <c r="F31" s="1"/>
      <c r="G31" s="1"/>
      <c r="H31" s="1">
        <v>30644.39</v>
      </c>
      <c r="I31" s="1">
        <v>1900.02</v>
      </c>
      <c r="J31" s="1"/>
      <c r="K31" s="1"/>
      <c r="L31" s="1">
        <v>697.48</v>
      </c>
      <c r="M31" s="30">
        <v>6119.29</v>
      </c>
      <c r="N31" s="1">
        <v>70357.89</v>
      </c>
      <c r="O31" s="1"/>
      <c r="P31" s="6"/>
      <c r="Q31" s="6">
        <v>93.36</v>
      </c>
      <c r="R31" s="1"/>
      <c r="S31" s="1"/>
      <c r="T31" s="1"/>
      <c r="U31" s="5">
        <f t="shared" si="2"/>
        <v>341273.27999999997</v>
      </c>
    </row>
    <row r="32" spans="1:21" ht="12.75">
      <c r="A32" s="3">
        <v>7</v>
      </c>
      <c r="B32" s="1">
        <v>137164.6</v>
      </c>
      <c r="C32" s="1">
        <v>38291.02</v>
      </c>
      <c r="D32" s="1">
        <v>30508.81</v>
      </c>
      <c r="E32" s="1">
        <v>9086.02</v>
      </c>
      <c r="F32" s="1"/>
      <c r="G32" s="1"/>
      <c r="H32" s="1">
        <v>24736.15</v>
      </c>
      <c r="I32" s="1">
        <v>632.98</v>
      </c>
      <c r="J32" s="1">
        <v>3840</v>
      </c>
      <c r="K32" s="1"/>
      <c r="L32" s="1">
        <v>148.4</v>
      </c>
      <c r="M32" s="30">
        <v>4801.87</v>
      </c>
      <c r="N32" s="1">
        <v>53243.19</v>
      </c>
      <c r="O32" s="1"/>
      <c r="P32" s="6"/>
      <c r="Q32" s="6">
        <v>93.36</v>
      </c>
      <c r="R32" s="1"/>
      <c r="S32" s="1"/>
      <c r="T32" s="1"/>
      <c r="U32" s="5">
        <f t="shared" si="2"/>
        <v>302546.39999999997</v>
      </c>
    </row>
    <row r="33" spans="1:21" ht="12.75">
      <c r="A33" s="3">
        <v>8</v>
      </c>
      <c r="B33" s="1">
        <v>141626.44</v>
      </c>
      <c r="C33" s="1">
        <v>41291.79</v>
      </c>
      <c r="D33" s="1">
        <v>30880.07</v>
      </c>
      <c r="E33" s="1">
        <v>9147.46</v>
      </c>
      <c r="F33" s="1"/>
      <c r="G33" s="1"/>
      <c r="H33" s="1">
        <v>13002.61</v>
      </c>
      <c r="I33" s="1">
        <v>1657.36</v>
      </c>
      <c r="J33" s="1">
        <v>1402.2</v>
      </c>
      <c r="K33" s="1"/>
      <c r="L33" s="1">
        <v>267.12</v>
      </c>
      <c r="M33" s="30">
        <v>10587.38</v>
      </c>
      <c r="N33" s="1">
        <v>31045.01</v>
      </c>
      <c r="O33" s="1"/>
      <c r="P33" s="6"/>
      <c r="Q33" s="6">
        <v>93.37</v>
      </c>
      <c r="R33" s="1"/>
      <c r="S33" s="1"/>
      <c r="T33" s="1"/>
      <c r="U33" s="5">
        <f t="shared" si="2"/>
        <v>281000.81</v>
      </c>
    </row>
    <row r="34" spans="1:21" ht="12.75">
      <c r="A34" s="3">
        <v>9</v>
      </c>
      <c r="B34" s="1">
        <v>262025.26</v>
      </c>
      <c r="C34" s="1">
        <v>81998.61</v>
      </c>
      <c r="D34" s="1">
        <v>55734.61</v>
      </c>
      <c r="E34" s="1">
        <v>18316.64</v>
      </c>
      <c r="F34" s="1"/>
      <c r="G34" s="1"/>
      <c r="H34" s="1">
        <v>21607.57</v>
      </c>
      <c r="I34" s="1">
        <v>1705.61</v>
      </c>
      <c r="J34" s="1">
        <v>1889.13</v>
      </c>
      <c r="K34" s="1"/>
      <c r="L34" s="1">
        <v>1319.29</v>
      </c>
      <c r="M34" s="30">
        <v>8597.35</v>
      </c>
      <c r="N34" s="1">
        <v>152029.76</v>
      </c>
      <c r="O34" s="1"/>
      <c r="P34" s="6"/>
      <c r="Q34" s="6">
        <v>93.37</v>
      </c>
      <c r="R34" s="1"/>
      <c r="S34" s="1"/>
      <c r="T34" s="1"/>
      <c r="U34" s="5">
        <f t="shared" si="2"/>
        <v>605317.2</v>
      </c>
    </row>
    <row r="35" spans="1:21" ht="12.75">
      <c r="A35" s="3">
        <v>11</v>
      </c>
      <c r="B35" s="1">
        <v>152425.02</v>
      </c>
      <c r="C35" s="1">
        <v>52811</v>
      </c>
      <c r="D35" s="1">
        <v>33496.9</v>
      </c>
      <c r="E35" s="1">
        <v>11637.97</v>
      </c>
      <c r="F35" s="1"/>
      <c r="G35" s="1"/>
      <c r="H35" s="1">
        <v>32662.77</v>
      </c>
      <c r="I35" s="1">
        <v>751.93</v>
      </c>
      <c r="J35" s="1"/>
      <c r="K35" s="1">
        <v>96364.67</v>
      </c>
      <c r="L35" s="1">
        <v>1038.59</v>
      </c>
      <c r="M35" s="30">
        <v>5365.76</v>
      </c>
      <c r="N35" s="1"/>
      <c r="O35" s="1"/>
      <c r="P35" s="6"/>
      <c r="Q35" s="6"/>
      <c r="R35" s="1"/>
      <c r="S35" s="9"/>
      <c r="T35" s="1"/>
      <c r="U35" s="5">
        <f t="shared" si="2"/>
        <v>386554.61</v>
      </c>
    </row>
    <row r="36" spans="1:21" ht="12.75">
      <c r="A36" s="3" t="s">
        <v>3</v>
      </c>
      <c r="B36" s="1">
        <v>364695.25</v>
      </c>
      <c r="C36" s="1">
        <v>61028.1</v>
      </c>
      <c r="D36" s="1">
        <v>80664.5</v>
      </c>
      <c r="E36" s="1">
        <v>14399</v>
      </c>
      <c r="F36" s="1"/>
      <c r="G36" s="1"/>
      <c r="H36" s="1">
        <v>4560</v>
      </c>
      <c r="I36" s="1">
        <v>1344.89</v>
      </c>
      <c r="J36" s="1">
        <v>14725.18</v>
      </c>
      <c r="K36" s="1">
        <v>191401.6</v>
      </c>
      <c r="L36" s="1">
        <v>2077.18</v>
      </c>
      <c r="M36" s="30">
        <v>10623.05</v>
      </c>
      <c r="N36" s="1"/>
      <c r="O36" s="1"/>
      <c r="P36" s="6"/>
      <c r="Q36" s="6"/>
      <c r="R36" s="1"/>
      <c r="S36" s="1"/>
      <c r="T36" s="1"/>
      <c r="U36" s="5">
        <f t="shared" si="2"/>
        <v>745518.7500000001</v>
      </c>
    </row>
    <row r="37" spans="1:21" ht="12.75">
      <c r="A37" s="3">
        <v>12</v>
      </c>
      <c r="B37" s="1">
        <v>329191.32</v>
      </c>
      <c r="C37" s="1">
        <v>84330.36</v>
      </c>
      <c r="D37" s="1">
        <v>68221.1</v>
      </c>
      <c r="E37" s="1">
        <v>19374.37</v>
      </c>
      <c r="F37" s="1"/>
      <c r="G37" s="1"/>
      <c r="H37" s="1">
        <v>27959.61</v>
      </c>
      <c r="I37" s="1">
        <v>3326.88</v>
      </c>
      <c r="J37" s="1">
        <v>4869.19</v>
      </c>
      <c r="K37" s="1"/>
      <c r="L37" s="1">
        <v>1424.64</v>
      </c>
      <c r="M37" s="30">
        <v>14666.07</v>
      </c>
      <c r="N37" s="1">
        <v>145150.8</v>
      </c>
      <c r="O37" s="1"/>
      <c r="P37" s="6"/>
      <c r="Q37" s="6">
        <v>93.36</v>
      </c>
      <c r="R37" s="1"/>
      <c r="S37" s="1"/>
      <c r="T37" s="1"/>
      <c r="U37" s="5">
        <f t="shared" si="2"/>
        <v>698607.6999999998</v>
      </c>
    </row>
    <row r="38" spans="1:21" ht="12.75">
      <c r="A38" s="3">
        <v>15</v>
      </c>
      <c r="B38" s="1">
        <v>543624.48</v>
      </c>
      <c r="C38" s="1">
        <v>104234.05</v>
      </c>
      <c r="D38" s="1">
        <v>170071.01</v>
      </c>
      <c r="E38" s="1">
        <v>53356.73</v>
      </c>
      <c r="F38" s="1"/>
      <c r="G38" s="1"/>
      <c r="H38" s="1">
        <v>84142.91</v>
      </c>
      <c r="I38" s="1">
        <v>1250.21</v>
      </c>
      <c r="J38" s="1">
        <v>3854.4</v>
      </c>
      <c r="K38" s="1">
        <v>223521.74</v>
      </c>
      <c r="L38" s="1">
        <v>2778.93</v>
      </c>
      <c r="M38" s="30">
        <v>18964.74</v>
      </c>
      <c r="N38" s="1"/>
      <c r="O38" s="1"/>
      <c r="P38" s="6"/>
      <c r="Q38" s="6"/>
      <c r="R38" s="1"/>
      <c r="S38" s="1"/>
      <c r="T38" s="1"/>
      <c r="U38" s="5">
        <f t="shared" si="2"/>
        <v>1205799.2</v>
      </c>
    </row>
    <row r="39" spans="1:21" ht="12.75">
      <c r="A39" s="3">
        <v>16</v>
      </c>
      <c r="B39" s="1">
        <v>449339.48</v>
      </c>
      <c r="C39" s="1">
        <v>88293.98</v>
      </c>
      <c r="D39" s="1">
        <v>99623.26</v>
      </c>
      <c r="E39" s="1">
        <v>19551.71</v>
      </c>
      <c r="F39" s="1"/>
      <c r="G39" s="1"/>
      <c r="H39" s="1">
        <v>52213.18</v>
      </c>
      <c r="I39" s="1">
        <v>1358.94</v>
      </c>
      <c r="J39" s="1">
        <v>1180.36</v>
      </c>
      <c r="K39" s="1">
        <v>217477.44</v>
      </c>
      <c r="L39" s="1">
        <v>1628.06</v>
      </c>
      <c r="M39" s="30">
        <v>11252.41</v>
      </c>
      <c r="N39" s="1"/>
      <c r="O39" s="1"/>
      <c r="P39" s="6"/>
      <c r="Q39" s="6"/>
      <c r="R39" s="1"/>
      <c r="S39" s="1"/>
      <c r="T39" s="1"/>
      <c r="U39" s="5">
        <f t="shared" si="2"/>
        <v>941918.82</v>
      </c>
    </row>
    <row r="40" spans="1:21" ht="12.75">
      <c r="A40" s="3">
        <v>17</v>
      </c>
      <c r="B40" s="1">
        <v>263683.7</v>
      </c>
      <c r="C40" s="1">
        <v>58546.23</v>
      </c>
      <c r="D40" s="1">
        <v>67923.9</v>
      </c>
      <c r="E40" s="1">
        <v>13797.13</v>
      </c>
      <c r="F40" s="1"/>
      <c r="G40" s="1"/>
      <c r="H40" s="1">
        <v>58505.36</v>
      </c>
      <c r="I40" s="1">
        <v>930.21</v>
      </c>
      <c r="J40" s="1">
        <v>2118.71</v>
      </c>
      <c r="K40" s="1"/>
      <c r="L40" s="1">
        <v>860.72</v>
      </c>
      <c r="M40" s="30">
        <v>5919.53</v>
      </c>
      <c r="N40" s="1">
        <v>104587.31</v>
      </c>
      <c r="O40" s="1"/>
      <c r="P40" s="6"/>
      <c r="Q40" s="6">
        <v>93.36</v>
      </c>
      <c r="R40" s="1"/>
      <c r="S40" s="1"/>
      <c r="T40" s="1"/>
      <c r="U40" s="5">
        <f t="shared" si="2"/>
        <v>576966.16</v>
      </c>
    </row>
    <row r="41" spans="1:21" s="22" customFormat="1" ht="12.75">
      <c r="A41" s="23" t="s">
        <v>1</v>
      </c>
      <c r="B41" s="23">
        <f aca="true" t="shared" si="3" ref="B41:T41">SUM(B26:B40)</f>
        <v>4390546.19</v>
      </c>
      <c r="C41" s="23">
        <f t="shared" si="3"/>
        <v>987090.14</v>
      </c>
      <c r="D41" s="23">
        <f t="shared" si="3"/>
        <v>1114358.44</v>
      </c>
      <c r="E41" s="23">
        <f t="shared" si="3"/>
        <v>306271.34</v>
      </c>
      <c r="F41" s="23">
        <f t="shared" si="3"/>
        <v>0</v>
      </c>
      <c r="G41" s="23">
        <f t="shared" si="3"/>
        <v>0</v>
      </c>
      <c r="H41" s="23">
        <f t="shared" si="3"/>
        <v>567129.2000000001</v>
      </c>
      <c r="I41" s="23">
        <f t="shared" si="3"/>
        <v>26712.829999999998</v>
      </c>
      <c r="J41" s="23">
        <f>SUM(J26:J40)</f>
        <v>55582.97000000001</v>
      </c>
      <c r="K41" s="23">
        <f t="shared" si="3"/>
        <v>1536146.28</v>
      </c>
      <c r="L41" s="23">
        <f t="shared" si="3"/>
        <v>18843.16</v>
      </c>
      <c r="M41" s="23">
        <f t="shared" si="3"/>
        <v>165107.3</v>
      </c>
      <c r="N41" s="23">
        <f t="shared" si="3"/>
        <v>767174.98</v>
      </c>
      <c r="O41" s="23">
        <f t="shared" si="3"/>
        <v>0</v>
      </c>
      <c r="P41" s="23"/>
      <c r="Q41" s="23">
        <f t="shared" si="3"/>
        <v>746.9000000000001</v>
      </c>
      <c r="R41" s="23">
        <f t="shared" si="3"/>
        <v>0</v>
      </c>
      <c r="S41" s="23">
        <f t="shared" si="3"/>
        <v>0</v>
      </c>
      <c r="T41" s="23">
        <f t="shared" si="3"/>
        <v>0</v>
      </c>
      <c r="U41" s="23">
        <f t="shared" si="2"/>
        <v>9935709.73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110688.63</v>
      </c>
      <c r="D43" s="1"/>
      <c r="E43" s="1">
        <v>25212.53</v>
      </c>
      <c r="F43" s="1"/>
      <c r="G43" s="1"/>
      <c r="H43" s="1"/>
      <c r="I43" s="1">
        <v>585.52</v>
      </c>
      <c r="J43" s="1">
        <v>2248.63</v>
      </c>
      <c r="K43" s="1">
        <v>40885.75</v>
      </c>
      <c r="L43" s="1">
        <v>29.68</v>
      </c>
      <c r="M43" s="30">
        <v>965.94</v>
      </c>
      <c r="N43" s="1"/>
      <c r="O43" s="1"/>
      <c r="P43" s="1"/>
      <c r="Q43" s="1"/>
      <c r="R43" s="1"/>
      <c r="S43" s="1"/>
      <c r="T43" s="1"/>
      <c r="U43" s="5">
        <f>SUM(B43:T43)</f>
        <v>180616.68</v>
      </c>
    </row>
    <row r="44" spans="1:21" ht="12.75">
      <c r="A44" s="1" t="s">
        <v>41</v>
      </c>
      <c r="B44" s="1"/>
      <c r="C44" s="1">
        <v>58450.53</v>
      </c>
      <c r="D44" s="1"/>
      <c r="E44" s="1">
        <v>14282.69</v>
      </c>
      <c r="F44" s="1"/>
      <c r="G44" s="1"/>
      <c r="H44" s="1"/>
      <c r="I44" s="1">
        <v>279.27</v>
      </c>
      <c r="J44" s="1"/>
      <c r="K44" s="1">
        <v>44605.86</v>
      </c>
      <c r="L44" s="1"/>
      <c r="M44" s="30">
        <v>505.73</v>
      </c>
      <c r="N44" s="1"/>
      <c r="O44" s="1"/>
      <c r="P44" s="1"/>
      <c r="Q44" s="1"/>
      <c r="R44" s="1"/>
      <c r="S44" s="1"/>
      <c r="T44" s="1"/>
      <c r="U44" s="5">
        <f>SUM(B44:T44)</f>
        <v>118124.08</v>
      </c>
    </row>
    <row r="45" spans="1:21" ht="12.75">
      <c r="A45" s="1" t="s">
        <v>5</v>
      </c>
      <c r="B45" s="1"/>
      <c r="C45" s="1">
        <v>97515.89</v>
      </c>
      <c r="D45" s="1"/>
      <c r="E45" s="1">
        <v>22069.08</v>
      </c>
      <c r="F45" s="1"/>
      <c r="G45" s="1"/>
      <c r="H45" s="1"/>
      <c r="I45" s="1">
        <v>279.27</v>
      </c>
      <c r="J45" s="1">
        <v>2340</v>
      </c>
      <c r="K45" s="1"/>
      <c r="L45" s="1"/>
      <c r="M45" s="30">
        <v>885.02</v>
      </c>
      <c r="N45" s="1"/>
      <c r="O45" s="1"/>
      <c r="P45" s="1"/>
      <c r="Q45" s="1">
        <v>1092.24</v>
      </c>
      <c r="R45" s="1"/>
      <c r="S45" s="1"/>
      <c r="T45" s="1"/>
      <c r="U45" s="5">
        <f>SUM(B45:T45)</f>
        <v>124181.50000000001</v>
      </c>
    </row>
    <row r="46" spans="1:22" s="22" customFormat="1" ht="12.75">
      <c r="A46" s="23" t="s">
        <v>1</v>
      </c>
      <c r="B46" s="23">
        <f aca="true" t="shared" si="4" ref="B46:T46">SUM(B43:B45)</f>
        <v>0</v>
      </c>
      <c r="C46" s="23">
        <f t="shared" si="4"/>
        <v>266655.05</v>
      </c>
      <c r="D46" s="23">
        <f t="shared" si="4"/>
        <v>0</v>
      </c>
      <c r="E46" s="23">
        <f t="shared" si="4"/>
        <v>61564.3</v>
      </c>
      <c r="F46" s="23">
        <f t="shared" si="4"/>
        <v>0</v>
      </c>
      <c r="G46" s="23">
        <f t="shared" si="4"/>
        <v>0</v>
      </c>
      <c r="H46" s="23">
        <f t="shared" si="4"/>
        <v>0</v>
      </c>
      <c r="I46" s="23">
        <f t="shared" si="4"/>
        <v>1144.06</v>
      </c>
      <c r="J46" s="23">
        <f t="shared" si="4"/>
        <v>4588.63</v>
      </c>
      <c r="K46" s="23">
        <f t="shared" si="4"/>
        <v>85491.61</v>
      </c>
      <c r="L46" s="23">
        <f t="shared" si="4"/>
        <v>29.68</v>
      </c>
      <c r="M46" s="23">
        <f t="shared" si="4"/>
        <v>2356.69</v>
      </c>
      <c r="N46" s="23">
        <f t="shared" si="4"/>
        <v>0</v>
      </c>
      <c r="O46" s="23">
        <f t="shared" si="4"/>
        <v>0</v>
      </c>
      <c r="P46" s="23"/>
      <c r="Q46" s="23">
        <f t="shared" si="4"/>
        <v>1092.24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>SUM(B46:T46)</f>
        <v>422922.25999999995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>
        <v>72949.68</v>
      </c>
      <c r="C48" s="23">
        <v>28422.35</v>
      </c>
      <c r="D48" s="23">
        <v>25877.2</v>
      </c>
      <c r="E48" s="23">
        <v>7428.26</v>
      </c>
      <c r="F48" s="23"/>
      <c r="G48" s="23"/>
      <c r="H48" s="23"/>
      <c r="I48" s="23">
        <v>2723.35</v>
      </c>
      <c r="J48" s="23">
        <v>462.2</v>
      </c>
      <c r="K48" s="23"/>
      <c r="L48" s="23">
        <v>84.21</v>
      </c>
      <c r="M48" s="23">
        <v>606.87</v>
      </c>
      <c r="N48" s="23"/>
      <c r="O48" s="23"/>
      <c r="P48" s="23"/>
      <c r="Q48" s="23">
        <v>182.18</v>
      </c>
      <c r="R48" s="23"/>
      <c r="S48" s="23"/>
      <c r="T48" s="23"/>
      <c r="U48" s="23">
        <f>SUM(B48:T48)</f>
        <v>138736.3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>
        <v>76819.45</v>
      </c>
      <c r="D50" s="23"/>
      <c r="E50" s="23">
        <v>16151.69</v>
      </c>
      <c r="F50" s="23"/>
      <c r="G50" s="23"/>
      <c r="H50" s="23"/>
      <c r="I50" s="23">
        <v>1054.74</v>
      </c>
      <c r="J50" s="23"/>
      <c r="K50" s="23">
        <v>28068.47</v>
      </c>
      <c r="L50" s="23">
        <v>112.56</v>
      </c>
      <c r="M50" s="23">
        <v>2745</v>
      </c>
      <c r="N50" s="23"/>
      <c r="O50" s="23"/>
      <c r="P50" s="23"/>
      <c r="Q50" s="23"/>
      <c r="R50" s="23"/>
      <c r="S50" s="23"/>
      <c r="T50" s="23"/>
      <c r="U50" s="23">
        <f>SUM(B50:T50)</f>
        <v>124951.91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>
        <v>139311.2</v>
      </c>
      <c r="D52" s="23"/>
      <c r="E52" s="23">
        <v>32270.61</v>
      </c>
      <c r="F52" s="23">
        <v>1683</v>
      </c>
      <c r="G52" s="23"/>
      <c r="H52" s="23"/>
      <c r="I52" s="23">
        <v>1856.29</v>
      </c>
      <c r="J52" s="23">
        <v>1690</v>
      </c>
      <c r="K52" s="23">
        <v>114916.46</v>
      </c>
      <c r="L52" s="23">
        <v>364.91</v>
      </c>
      <c r="M52" s="23">
        <v>4450.37</v>
      </c>
      <c r="N52" s="23"/>
      <c r="O52" s="23"/>
      <c r="P52" s="23"/>
      <c r="Q52" s="23"/>
      <c r="R52" s="26"/>
      <c r="S52" s="23"/>
      <c r="T52" s="23"/>
      <c r="U52" s="23">
        <f>SUM(B52:T52)</f>
        <v>296542.83999999997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6" width="10.2812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30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201979.25</v>
      </c>
      <c r="D5" s="4"/>
      <c r="E5" s="4">
        <v>45707.7</v>
      </c>
      <c r="F5" s="4"/>
      <c r="G5" s="4"/>
      <c r="H5" s="4">
        <v>31293.78</v>
      </c>
      <c r="I5" s="4">
        <v>5744.25</v>
      </c>
      <c r="J5" s="4"/>
      <c r="K5" s="4">
        <v>75771.43</v>
      </c>
      <c r="L5" s="2">
        <v>2947.35</v>
      </c>
      <c r="M5" s="4">
        <v>12219.76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375663.51999999996</v>
      </c>
    </row>
    <row r="6" spans="1:21" ht="12.75">
      <c r="A6" s="3">
        <v>3</v>
      </c>
      <c r="B6" s="4"/>
      <c r="C6" s="2">
        <v>115050.84</v>
      </c>
      <c r="D6" s="4"/>
      <c r="E6" s="4">
        <v>26561.83</v>
      </c>
      <c r="F6" s="4"/>
      <c r="G6" s="4"/>
      <c r="H6" s="4">
        <v>10510.63</v>
      </c>
      <c r="I6" s="4">
        <v>4989.83</v>
      </c>
      <c r="J6" s="4"/>
      <c r="K6" s="4"/>
      <c r="L6" s="4">
        <v>534.24</v>
      </c>
      <c r="M6" s="4">
        <v>10390.61</v>
      </c>
      <c r="N6" s="4">
        <v>30118.64</v>
      </c>
      <c r="O6" s="4"/>
      <c r="P6" s="4"/>
      <c r="Q6" s="4"/>
      <c r="R6" s="4"/>
      <c r="S6" s="4"/>
      <c r="T6" s="4"/>
      <c r="U6" s="5">
        <f t="shared" si="0"/>
        <v>198156.62</v>
      </c>
    </row>
    <row r="7" spans="1:21" ht="12.75">
      <c r="A7" s="3">
        <v>4</v>
      </c>
      <c r="B7" s="4"/>
      <c r="C7" s="4">
        <v>106176.27</v>
      </c>
      <c r="D7" s="4"/>
      <c r="E7" s="4">
        <v>24567.18</v>
      </c>
      <c r="F7" s="4"/>
      <c r="G7" s="4"/>
      <c r="H7" s="4">
        <v>7541.32</v>
      </c>
      <c r="I7" s="4">
        <v>7221.81</v>
      </c>
      <c r="J7" s="4">
        <v>1422.2</v>
      </c>
      <c r="K7" s="4"/>
      <c r="L7" s="4">
        <v>1628.06</v>
      </c>
      <c r="M7" s="4">
        <v>12667.79</v>
      </c>
      <c r="N7" s="4">
        <v>63267.4</v>
      </c>
      <c r="O7" s="4"/>
      <c r="P7" s="4"/>
      <c r="Q7" s="4"/>
      <c r="R7" s="4"/>
      <c r="S7" s="4"/>
      <c r="T7" s="4"/>
      <c r="U7" s="5">
        <f t="shared" si="0"/>
        <v>224492.03000000003</v>
      </c>
    </row>
    <row r="8" spans="1:21" ht="12.75">
      <c r="A8" s="3">
        <v>5</v>
      </c>
      <c r="B8" s="4"/>
      <c r="C8" s="4">
        <v>270064.91</v>
      </c>
      <c r="D8" s="4"/>
      <c r="E8" s="4">
        <v>60431.17</v>
      </c>
      <c r="F8" s="4"/>
      <c r="G8" s="4"/>
      <c r="H8" s="4">
        <v>69974.77</v>
      </c>
      <c r="I8" s="4">
        <v>6035.93</v>
      </c>
      <c r="J8" s="4">
        <v>1422.2</v>
      </c>
      <c r="K8" s="4">
        <v>142583.04</v>
      </c>
      <c r="L8" s="4">
        <v>2301.74</v>
      </c>
      <c r="M8" s="4">
        <v>17882.51</v>
      </c>
      <c r="N8" s="4"/>
      <c r="O8" s="4"/>
      <c r="P8" s="4"/>
      <c r="Q8" s="4"/>
      <c r="R8" s="4"/>
      <c r="S8" s="4"/>
      <c r="T8" s="4"/>
      <c r="U8" s="5">
        <f t="shared" si="0"/>
        <v>570696.27</v>
      </c>
    </row>
    <row r="9" spans="1:21" ht="12.75">
      <c r="A9" s="3">
        <v>6</v>
      </c>
      <c r="B9" s="4"/>
      <c r="C9" s="4">
        <v>153760.85</v>
      </c>
      <c r="D9" s="4"/>
      <c r="E9" s="4">
        <v>35100.79</v>
      </c>
      <c r="F9" s="4"/>
      <c r="G9" s="4"/>
      <c r="H9" s="4">
        <v>21096.49</v>
      </c>
      <c r="I9" s="4">
        <v>5454.84</v>
      </c>
      <c r="J9" s="4"/>
      <c r="K9" s="4">
        <v>103686.89</v>
      </c>
      <c r="L9" s="4">
        <v>1543.85</v>
      </c>
      <c r="M9" s="4">
        <v>10034.94</v>
      </c>
      <c r="N9" s="4"/>
      <c r="O9" s="4"/>
      <c r="P9" s="4"/>
      <c r="Q9" s="4"/>
      <c r="R9" s="4"/>
      <c r="S9" s="4"/>
      <c r="T9" s="4"/>
      <c r="U9" s="5">
        <f t="shared" si="0"/>
        <v>330678.64999999997</v>
      </c>
    </row>
    <row r="10" spans="1:21" ht="12.75">
      <c r="A10" s="3">
        <v>11</v>
      </c>
      <c r="B10" s="4"/>
      <c r="C10" s="4">
        <v>83357.4</v>
      </c>
      <c r="D10" s="4"/>
      <c r="E10" s="4">
        <v>19650.39</v>
      </c>
      <c r="F10" s="4"/>
      <c r="G10" s="4"/>
      <c r="H10" s="4">
        <v>23843.4</v>
      </c>
      <c r="I10" s="4">
        <v>6124.66</v>
      </c>
      <c r="J10" s="4"/>
      <c r="K10" s="4">
        <v>19174.73</v>
      </c>
      <c r="L10" s="4">
        <v>237.44</v>
      </c>
      <c r="M10" s="4">
        <v>5261.36</v>
      </c>
      <c r="N10" s="4"/>
      <c r="O10" s="4"/>
      <c r="P10" s="4"/>
      <c r="Q10" s="4"/>
      <c r="R10" s="4"/>
      <c r="S10" s="4"/>
      <c r="T10" s="4"/>
      <c r="U10" s="5">
        <f t="shared" si="0"/>
        <v>157649.38</v>
      </c>
    </row>
    <row r="11" spans="1:21" ht="12.75">
      <c r="A11" s="3">
        <v>12</v>
      </c>
      <c r="B11" s="4"/>
      <c r="C11" s="4">
        <v>150595.43</v>
      </c>
      <c r="D11" s="4"/>
      <c r="E11" s="4">
        <v>33890.42</v>
      </c>
      <c r="F11" s="4"/>
      <c r="G11" s="4"/>
      <c r="H11" s="4">
        <v>30553.94</v>
      </c>
      <c r="I11" s="4">
        <v>14848.8</v>
      </c>
      <c r="J11" s="4"/>
      <c r="K11" s="4"/>
      <c r="L11" s="4">
        <v>979.44</v>
      </c>
      <c r="M11" s="4">
        <v>16960.32</v>
      </c>
      <c r="N11" s="4">
        <v>62194.25</v>
      </c>
      <c r="O11" s="4"/>
      <c r="P11" s="4"/>
      <c r="Q11" s="4"/>
      <c r="R11" s="4"/>
      <c r="S11" s="4"/>
      <c r="T11" s="4"/>
      <c r="U11" s="5">
        <f t="shared" si="0"/>
        <v>310022.6</v>
      </c>
    </row>
    <row r="12" spans="1:21" ht="12.75">
      <c r="A12" s="3">
        <v>13</v>
      </c>
      <c r="B12" s="4"/>
      <c r="C12" s="4">
        <v>116729.73</v>
      </c>
      <c r="D12" s="4"/>
      <c r="E12" s="4">
        <v>27665.23</v>
      </c>
      <c r="F12" s="4"/>
      <c r="G12" s="4"/>
      <c r="H12" s="4">
        <v>10593.52</v>
      </c>
      <c r="I12" s="4">
        <v>5158.75</v>
      </c>
      <c r="J12" s="4"/>
      <c r="K12" s="4"/>
      <c r="L12" s="4">
        <v>519.4</v>
      </c>
      <c r="M12" s="4">
        <v>9221.98</v>
      </c>
      <c r="N12" s="4">
        <v>59542.51</v>
      </c>
      <c r="O12" s="4"/>
      <c r="P12" s="4"/>
      <c r="Q12" s="4"/>
      <c r="R12" s="4"/>
      <c r="S12" s="4"/>
      <c r="T12" s="4"/>
      <c r="U12" s="5">
        <f t="shared" si="0"/>
        <v>229431.12</v>
      </c>
    </row>
    <row r="13" spans="1:21" ht="12.75">
      <c r="A13" s="3">
        <v>14</v>
      </c>
      <c r="B13" s="4"/>
      <c r="C13" s="4">
        <v>75407.94</v>
      </c>
      <c r="D13" s="4"/>
      <c r="E13" s="4">
        <v>15307.56</v>
      </c>
      <c r="F13" s="4"/>
      <c r="G13" s="4"/>
      <c r="H13" s="4">
        <v>12709.05</v>
      </c>
      <c r="I13" s="4">
        <v>4648.01</v>
      </c>
      <c r="J13" s="4"/>
      <c r="K13" s="4"/>
      <c r="L13" s="4">
        <v>237.44</v>
      </c>
      <c r="M13" s="4">
        <v>3696.41</v>
      </c>
      <c r="N13" s="4"/>
      <c r="O13" s="4"/>
      <c r="P13" s="4"/>
      <c r="Q13" s="4"/>
      <c r="R13" s="4"/>
      <c r="S13" s="4"/>
      <c r="T13" s="4"/>
      <c r="U13" s="5">
        <f t="shared" si="0"/>
        <v>112006.41</v>
      </c>
    </row>
    <row r="14" spans="1:21" ht="12.75">
      <c r="A14" s="3">
        <v>16</v>
      </c>
      <c r="B14" s="4"/>
      <c r="C14" s="4">
        <v>126203.49</v>
      </c>
      <c r="D14" s="4"/>
      <c r="E14" s="4">
        <v>28966.54</v>
      </c>
      <c r="F14" s="4"/>
      <c r="G14" s="4"/>
      <c r="H14" s="4">
        <v>14174.13</v>
      </c>
      <c r="I14" s="4">
        <v>5374.98</v>
      </c>
      <c r="J14" s="4"/>
      <c r="K14" s="4">
        <v>44429.03</v>
      </c>
      <c r="L14" s="4">
        <v>1038.59</v>
      </c>
      <c r="M14" s="4">
        <v>7900.93</v>
      </c>
      <c r="N14" s="4"/>
      <c r="O14" s="4"/>
      <c r="P14" s="4"/>
      <c r="Q14" s="4"/>
      <c r="R14" s="4"/>
      <c r="S14" s="4"/>
      <c r="T14" s="4"/>
      <c r="U14" s="5">
        <f t="shared" si="0"/>
        <v>228087.69</v>
      </c>
    </row>
    <row r="15" spans="1:21" ht="12.75">
      <c r="A15" s="3">
        <v>21</v>
      </c>
      <c r="B15" s="4"/>
      <c r="C15" s="4">
        <v>263981.9</v>
      </c>
      <c r="D15" s="4"/>
      <c r="E15" s="4">
        <v>59726.1</v>
      </c>
      <c r="F15" s="4"/>
      <c r="G15" s="4"/>
      <c r="H15" s="4">
        <v>59035.13</v>
      </c>
      <c r="I15" s="4">
        <v>6840.19</v>
      </c>
      <c r="J15" s="4"/>
      <c r="K15" s="4">
        <v>116122.6</v>
      </c>
      <c r="L15" s="4">
        <v>3368.4</v>
      </c>
      <c r="M15" s="4">
        <v>19894.99</v>
      </c>
      <c r="N15" s="4"/>
      <c r="O15" s="4"/>
      <c r="P15" s="4"/>
      <c r="Q15" s="4"/>
      <c r="R15" s="4"/>
      <c r="S15" s="4"/>
      <c r="T15" s="4"/>
      <c r="U15" s="5">
        <f t="shared" si="0"/>
        <v>528969.31</v>
      </c>
    </row>
    <row r="16" spans="1:21" ht="12.75">
      <c r="A16" s="3">
        <v>24</v>
      </c>
      <c r="B16" s="4"/>
      <c r="C16" s="4">
        <v>268685.98</v>
      </c>
      <c r="D16" s="4"/>
      <c r="E16" s="4">
        <v>62516.74</v>
      </c>
      <c r="F16" s="4"/>
      <c r="G16" s="4"/>
      <c r="H16" s="4">
        <v>59302.21</v>
      </c>
      <c r="I16" s="4">
        <v>6891.4</v>
      </c>
      <c r="J16" s="4">
        <v>1422.23</v>
      </c>
      <c r="K16" s="4">
        <v>158920.06</v>
      </c>
      <c r="L16" s="4">
        <v>3649.1</v>
      </c>
      <c r="M16" s="4">
        <v>27913.3</v>
      </c>
      <c r="N16" s="4"/>
      <c r="O16" s="4"/>
      <c r="P16" s="4"/>
      <c r="Q16" s="4"/>
      <c r="R16" s="4"/>
      <c r="S16" s="4"/>
      <c r="T16" s="4"/>
      <c r="U16" s="5">
        <f t="shared" si="0"/>
        <v>589301.02</v>
      </c>
    </row>
    <row r="17" spans="1:21" ht="12.75">
      <c r="A17" s="3">
        <v>25</v>
      </c>
      <c r="B17" s="4"/>
      <c r="C17" s="4">
        <v>185535.99</v>
      </c>
      <c r="D17" s="4"/>
      <c r="E17" s="4">
        <v>42800.34</v>
      </c>
      <c r="F17" s="4"/>
      <c r="G17" s="4"/>
      <c r="H17" s="4">
        <v>17812.3</v>
      </c>
      <c r="I17" s="4">
        <v>12707.27</v>
      </c>
      <c r="J17" s="4"/>
      <c r="K17" s="4"/>
      <c r="L17" s="4">
        <v>549.08</v>
      </c>
      <c r="M17" s="4">
        <v>11965.71</v>
      </c>
      <c r="N17" s="4">
        <v>69049.39</v>
      </c>
      <c r="O17" s="4"/>
      <c r="P17" s="4"/>
      <c r="Q17" s="4"/>
      <c r="R17" s="4"/>
      <c r="S17" s="4"/>
      <c r="T17" s="4"/>
      <c r="U17" s="5">
        <f t="shared" si="0"/>
        <v>340420.07999999996</v>
      </c>
    </row>
    <row r="18" spans="1:21" ht="12.75">
      <c r="A18" s="3">
        <v>30</v>
      </c>
      <c r="B18" s="4"/>
      <c r="C18" s="4">
        <v>164125.4</v>
      </c>
      <c r="D18" s="4"/>
      <c r="E18" s="4">
        <v>36222.25</v>
      </c>
      <c r="F18" s="4"/>
      <c r="G18" s="4"/>
      <c r="H18" s="4">
        <v>16257.33</v>
      </c>
      <c r="I18" s="4">
        <v>4522.17</v>
      </c>
      <c r="J18" s="4"/>
      <c r="K18" s="4">
        <v>75809.72</v>
      </c>
      <c r="L18" s="4">
        <v>3031.56</v>
      </c>
      <c r="M18" s="4">
        <v>10634.49</v>
      </c>
      <c r="N18" s="4"/>
      <c r="O18" s="4"/>
      <c r="P18" s="4"/>
      <c r="Q18" s="4"/>
      <c r="R18" s="4"/>
      <c r="S18" s="4"/>
      <c r="T18" s="4"/>
      <c r="U18" s="5">
        <f t="shared" si="0"/>
        <v>310602.92</v>
      </c>
    </row>
    <row r="19" spans="1:21" ht="12.75">
      <c r="A19" s="3">
        <v>31</v>
      </c>
      <c r="B19" s="4"/>
      <c r="C19" s="4">
        <v>156836.53</v>
      </c>
      <c r="D19" s="4"/>
      <c r="E19" s="4">
        <v>35358.43</v>
      </c>
      <c r="F19" s="4"/>
      <c r="G19" s="4"/>
      <c r="H19" s="4">
        <v>15489.14</v>
      </c>
      <c r="I19" s="4">
        <v>1192.53</v>
      </c>
      <c r="J19" s="4">
        <v>1422.2</v>
      </c>
      <c r="K19" s="4">
        <v>85973.56</v>
      </c>
      <c r="L19" s="4">
        <v>1628.06</v>
      </c>
      <c r="M19" s="4">
        <v>15067.65</v>
      </c>
      <c r="N19" s="4"/>
      <c r="O19" s="4"/>
      <c r="P19" s="4"/>
      <c r="Q19" s="4"/>
      <c r="R19" s="4"/>
      <c r="S19" s="4"/>
      <c r="T19" s="4"/>
      <c r="U19" s="5">
        <f t="shared" si="0"/>
        <v>312968.10000000003</v>
      </c>
    </row>
    <row r="20" spans="1:21" ht="12.75">
      <c r="A20" s="3">
        <v>32</v>
      </c>
      <c r="B20" s="4"/>
      <c r="C20" s="4">
        <v>137599.22</v>
      </c>
      <c r="D20" s="4"/>
      <c r="E20" s="4">
        <v>30455.24</v>
      </c>
      <c r="F20" s="4"/>
      <c r="G20" s="4"/>
      <c r="H20" s="4">
        <v>11443.79</v>
      </c>
      <c r="I20" s="4">
        <v>1293.9</v>
      </c>
      <c r="J20" s="4">
        <v>1422.2</v>
      </c>
      <c r="K20" s="4">
        <v>136824.65</v>
      </c>
      <c r="L20" s="4">
        <v>2301.74</v>
      </c>
      <c r="M20" s="4">
        <v>5296.92</v>
      </c>
      <c r="N20" s="4"/>
      <c r="O20" s="4"/>
      <c r="P20" s="4"/>
      <c r="Q20" s="4"/>
      <c r="R20" s="4"/>
      <c r="S20" s="4"/>
      <c r="T20" s="4"/>
      <c r="U20" s="5">
        <f t="shared" si="0"/>
        <v>326637.66</v>
      </c>
    </row>
    <row r="21" spans="1:21" ht="12.75">
      <c r="A21" s="3">
        <v>33</v>
      </c>
      <c r="B21" s="4"/>
      <c r="C21" s="4">
        <v>130178.79</v>
      </c>
      <c r="D21" s="4"/>
      <c r="E21" s="4">
        <v>27045.82</v>
      </c>
      <c r="F21" s="4"/>
      <c r="G21" s="4"/>
      <c r="H21" s="4">
        <v>8240.53</v>
      </c>
      <c r="I21" s="4">
        <v>2592.12</v>
      </c>
      <c r="J21" s="4">
        <v>1422.2</v>
      </c>
      <c r="K21" s="4"/>
      <c r="L21" s="4">
        <v>1235.08</v>
      </c>
      <c r="M21" s="4">
        <v>11686.26</v>
      </c>
      <c r="N21" s="4">
        <v>59762.52</v>
      </c>
      <c r="O21" s="4"/>
      <c r="P21" s="4"/>
      <c r="Q21" s="4"/>
      <c r="R21" s="4"/>
      <c r="S21" s="4"/>
      <c r="T21" s="4"/>
      <c r="U21" s="5">
        <f t="shared" si="0"/>
        <v>242163.31999999998</v>
      </c>
    </row>
    <row r="22" spans="1:21" ht="12.75">
      <c r="A22" s="3">
        <v>34</v>
      </c>
      <c r="B22" s="4"/>
      <c r="C22" s="4">
        <v>214190.18</v>
      </c>
      <c r="D22" s="4"/>
      <c r="E22" s="4">
        <v>49452.56</v>
      </c>
      <c r="F22" s="4"/>
      <c r="G22" s="4"/>
      <c r="H22" s="4">
        <v>59060.46</v>
      </c>
      <c r="I22" s="4">
        <v>2765.96</v>
      </c>
      <c r="J22" s="4"/>
      <c r="K22" s="4">
        <v>186450.48</v>
      </c>
      <c r="L22" s="4">
        <v>2329.81</v>
      </c>
      <c r="M22" s="4">
        <v>21051.71</v>
      </c>
      <c r="N22" s="4"/>
      <c r="O22" s="4"/>
      <c r="P22" s="4"/>
      <c r="Q22" s="4"/>
      <c r="R22" s="4"/>
      <c r="S22" s="4"/>
      <c r="T22" s="4"/>
      <c r="U22" s="5">
        <f t="shared" si="0"/>
        <v>535301.16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2920460.0999999996</v>
      </c>
      <c r="D23" s="23">
        <f t="shared" si="1"/>
        <v>0</v>
      </c>
      <c r="E23" s="23">
        <f t="shared" si="1"/>
        <v>661426.2899999998</v>
      </c>
      <c r="F23" s="23">
        <f t="shared" si="1"/>
        <v>0</v>
      </c>
      <c r="G23" s="23">
        <f t="shared" si="1"/>
        <v>0</v>
      </c>
      <c r="H23" s="23">
        <f t="shared" si="1"/>
        <v>478931.92000000004</v>
      </c>
      <c r="I23" s="23">
        <f t="shared" si="1"/>
        <v>104407.4</v>
      </c>
      <c r="J23" s="23">
        <f t="shared" si="1"/>
        <v>8533.23</v>
      </c>
      <c r="K23" s="23">
        <f t="shared" si="1"/>
        <v>1145746.1900000002</v>
      </c>
      <c r="L23" s="23">
        <f t="shared" si="1"/>
        <v>30060.38000000001</v>
      </c>
      <c r="M23" s="23">
        <f t="shared" si="1"/>
        <v>229747.64</v>
      </c>
      <c r="N23" s="23">
        <f t="shared" si="1"/>
        <v>343934.71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5923247.86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366953.58</v>
      </c>
      <c r="C26" s="1">
        <v>81683.55</v>
      </c>
      <c r="D26" s="1">
        <v>81725.36</v>
      </c>
      <c r="E26" s="1">
        <v>18734.22</v>
      </c>
      <c r="F26" s="1"/>
      <c r="G26" s="1"/>
      <c r="H26" s="1">
        <v>52032.3</v>
      </c>
      <c r="I26" s="1">
        <v>2378.27</v>
      </c>
      <c r="J26" s="1">
        <v>2891</v>
      </c>
      <c r="K26" s="1"/>
      <c r="L26" s="1">
        <v>430.36</v>
      </c>
      <c r="M26" s="1">
        <v>20585.13</v>
      </c>
      <c r="N26" s="1">
        <v>127723.43</v>
      </c>
      <c r="O26" s="1"/>
      <c r="P26" s="1"/>
      <c r="Q26" s="1"/>
      <c r="R26" s="1"/>
      <c r="S26" s="1"/>
      <c r="T26" s="1"/>
      <c r="U26" s="5">
        <f t="shared" si="0"/>
        <v>755137.2</v>
      </c>
    </row>
    <row r="27" spans="1:21" ht="12.75">
      <c r="A27" s="3">
        <v>2</v>
      </c>
      <c r="B27" s="1">
        <v>53517.96</v>
      </c>
      <c r="C27" s="1">
        <v>4210.54</v>
      </c>
      <c r="D27" s="1">
        <v>11773.95</v>
      </c>
      <c r="E27" s="1">
        <v>926.32</v>
      </c>
      <c r="F27" s="1"/>
      <c r="G27" s="1"/>
      <c r="H27" s="1">
        <v>14104.16</v>
      </c>
      <c r="I27" s="1"/>
      <c r="J27" s="1">
        <v>1422.2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85955.13</v>
      </c>
    </row>
    <row r="28" spans="1:21" ht="12.75">
      <c r="A28" s="3">
        <v>3</v>
      </c>
      <c r="B28" s="1">
        <v>125026.02</v>
      </c>
      <c r="C28" s="1">
        <v>47565.08</v>
      </c>
      <c r="D28" s="1">
        <v>27970.56</v>
      </c>
      <c r="E28" s="1">
        <v>11033.15</v>
      </c>
      <c r="F28" s="1"/>
      <c r="G28" s="1"/>
      <c r="H28" s="1">
        <v>19929.26</v>
      </c>
      <c r="I28" s="1">
        <v>5405.61</v>
      </c>
      <c r="J28" s="1">
        <v>1426.6</v>
      </c>
      <c r="K28" s="1"/>
      <c r="L28" s="1">
        <v>578.76</v>
      </c>
      <c r="M28" s="1">
        <v>12219.76</v>
      </c>
      <c r="N28" s="1">
        <v>62889.02</v>
      </c>
      <c r="O28" s="1"/>
      <c r="P28" s="1"/>
      <c r="Q28" s="1"/>
      <c r="R28" s="1"/>
      <c r="S28" s="1"/>
      <c r="T28" s="1"/>
      <c r="U28" s="5">
        <f t="shared" si="0"/>
        <v>314043.82</v>
      </c>
    </row>
    <row r="29" spans="1:21" ht="12.75">
      <c r="A29" s="3">
        <v>4</v>
      </c>
      <c r="B29" s="1">
        <v>482712.38</v>
      </c>
      <c r="C29" s="1">
        <v>107241.46</v>
      </c>
      <c r="D29" s="1">
        <v>58224.63</v>
      </c>
      <c r="E29" s="1">
        <v>-6307.61</v>
      </c>
      <c r="F29" s="1"/>
      <c r="G29" s="1"/>
      <c r="H29" s="1">
        <v>75064.31</v>
      </c>
      <c r="I29" s="1">
        <v>4405.64</v>
      </c>
      <c r="J29" s="1">
        <v>5797.68</v>
      </c>
      <c r="K29" s="1">
        <v>309212.11</v>
      </c>
      <c r="L29" s="1">
        <v>2189.46</v>
      </c>
      <c r="M29" s="1">
        <v>17040.21</v>
      </c>
      <c r="N29" s="1"/>
      <c r="O29" s="1"/>
      <c r="P29" s="1"/>
      <c r="Q29" s="1"/>
      <c r="R29" s="1"/>
      <c r="S29" s="1"/>
      <c r="T29" s="1"/>
      <c r="U29" s="5">
        <f t="shared" si="0"/>
        <v>1055580.27</v>
      </c>
    </row>
    <row r="30" spans="1:21" ht="12.75">
      <c r="A30" s="3">
        <v>5</v>
      </c>
      <c r="B30" s="1">
        <v>423928.53</v>
      </c>
      <c r="C30" s="1">
        <v>103194.63</v>
      </c>
      <c r="D30" s="1">
        <v>52348.83</v>
      </c>
      <c r="E30" s="1">
        <v>608.31</v>
      </c>
      <c r="F30" s="1"/>
      <c r="G30" s="1"/>
      <c r="H30" s="1">
        <v>62963.99</v>
      </c>
      <c r="I30" s="1">
        <v>2107.98</v>
      </c>
      <c r="J30" s="1">
        <v>3042.2</v>
      </c>
      <c r="K30" s="1">
        <v>300824.51</v>
      </c>
      <c r="L30" s="1">
        <v>2133.32</v>
      </c>
      <c r="M30" s="1">
        <v>15342.02</v>
      </c>
      <c r="N30" s="1"/>
      <c r="O30" s="1"/>
      <c r="P30" s="1"/>
      <c r="Q30" s="1"/>
      <c r="R30" s="1"/>
      <c r="S30" s="9"/>
      <c r="T30" s="9"/>
      <c r="U30" s="5">
        <f t="shared" si="0"/>
        <v>966494.32</v>
      </c>
    </row>
    <row r="31" spans="1:21" ht="12.75">
      <c r="A31" s="3">
        <v>6</v>
      </c>
      <c r="B31" s="1">
        <v>128997.93</v>
      </c>
      <c r="C31" s="1">
        <v>41629.58</v>
      </c>
      <c r="D31" s="1">
        <v>29414.57</v>
      </c>
      <c r="E31" s="1">
        <v>9689.81</v>
      </c>
      <c r="F31" s="1"/>
      <c r="G31" s="1"/>
      <c r="H31" s="1">
        <v>15911.68</v>
      </c>
      <c r="I31" s="1">
        <v>2865.6</v>
      </c>
      <c r="J31" s="1"/>
      <c r="K31" s="1"/>
      <c r="L31" s="1">
        <v>638.12</v>
      </c>
      <c r="M31" s="1">
        <v>9018.74</v>
      </c>
      <c r="N31" s="1">
        <v>63074.3</v>
      </c>
      <c r="O31" s="1"/>
      <c r="P31" s="1"/>
      <c r="Q31" s="1"/>
      <c r="R31" s="1"/>
      <c r="S31" s="1"/>
      <c r="T31" s="1"/>
      <c r="U31" s="5">
        <f t="shared" si="0"/>
        <v>301240.33</v>
      </c>
    </row>
    <row r="32" spans="1:21" ht="12.75">
      <c r="A32" s="3">
        <v>7</v>
      </c>
      <c r="B32" s="1">
        <v>127865.52</v>
      </c>
      <c r="C32" s="1">
        <v>38641.51</v>
      </c>
      <c r="D32" s="1">
        <v>28299.4</v>
      </c>
      <c r="E32" s="1">
        <v>9096.04</v>
      </c>
      <c r="F32" s="1"/>
      <c r="G32" s="1"/>
      <c r="H32" s="1">
        <v>13655.94</v>
      </c>
      <c r="I32" s="1">
        <v>1364.62</v>
      </c>
      <c r="J32" s="1"/>
      <c r="K32" s="1"/>
      <c r="L32" s="1">
        <v>178.08</v>
      </c>
      <c r="M32" s="1">
        <v>5792.32</v>
      </c>
      <c r="N32" s="1">
        <v>46608.05</v>
      </c>
      <c r="O32" s="1"/>
      <c r="P32" s="1"/>
      <c r="Q32" s="1"/>
      <c r="R32" s="1"/>
      <c r="S32" s="1"/>
      <c r="T32" s="1"/>
      <c r="U32" s="5">
        <f t="shared" si="0"/>
        <v>271501.48</v>
      </c>
    </row>
    <row r="33" spans="1:21" ht="12.75">
      <c r="A33" s="3">
        <v>8</v>
      </c>
      <c r="B33" s="1">
        <v>121780.62</v>
      </c>
      <c r="C33" s="1">
        <v>41281.6</v>
      </c>
      <c r="D33" s="1">
        <v>27437.54</v>
      </c>
      <c r="E33" s="1">
        <v>9151.97</v>
      </c>
      <c r="F33" s="1"/>
      <c r="G33" s="1"/>
      <c r="H33" s="1">
        <v>14744.29</v>
      </c>
      <c r="I33" s="1">
        <v>2236.13</v>
      </c>
      <c r="J33" s="1"/>
      <c r="K33" s="1"/>
      <c r="L33" s="1">
        <v>311.64</v>
      </c>
      <c r="M33" s="1">
        <v>12524.62</v>
      </c>
      <c r="N33" s="1">
        <v>33534.63</v>
      </c>
      <c r="O33" s="1"/>
      <c r="P33" s="1"/>
      <c r="Q33" s="1"/>
      <c r="R33" s="1"/>
      <c r="S33" s="1"/>
      <c r="T33" s="1"/>
      <c r="U33" s="5">
        <f t="shared" si="0"/>
        <v>263003.04000000004</v>
      </c>
    </row>
    <row r="34" spans="1:21" ht="12.75">
      <c r="A34" s="3">
        <v>9</v>
      </c>
      <c r="B34" s="1">
        <v>251369.34</v>
      </c>
      <c r="C34" s="1">
        <v>81814.81</v>
      </c>
      <c r="D34" s="1">
        <v>53714.13</v>
      </c>
      <c r="E34" s="1">
        <v>18603.68</v>
      </c>
      <c r="F34" s="1"/>
      <c r="G34" s="1"/>
      <c r="H34" s="1">
        <v>25522.53</v>
      </c>
      <c r="I34" s="1">
        <v>2363.59</v>
      </c>
      <c r="J34" s="1">
        <v>4512.54</v>
      </c>
      <c r="K34" s="1"/>
      <c r="L34" s="1">
        <v>1571.92</v>
      </c>
      <c r="M34" s="1">
        <v>10416.01</v>
      </c>
      <c r="N34" s="1">
        <v>143044.98</v>
      </c>
      <c r="O34" s="1"/>
      <c r="P34" s="1"/>
      <c r="Q34" s="1"/>
      <c r="R34" s="1"/>
      <c r="S34" s="1"/>
      <c r="T34" s="1"/>
      <c r="U34" s="5">
        <f t="shared" si="0"/>
        <v>592933.53</v>
      </c>
    </row>
    <row r="35" spans="1:21" ht="12.75">
      <c r="A35" s="3">
        <v>11</v>
      </c>
      <c r="B35" s="1">
        <v>138453.03</v>
      </c>
      <c r="C35" s="1">
        <v>50872.16</v>
      </c>
      <c r="D35" s="1">
        <v>30604.55</v>
      </c>
      <c r="E35" s="1">
        <v>12010.92</v>
      </c>
      <c r="F35" s="1"/>
      <c r="G35" s="1"/>
      <c r="H35" s="1">
        <v>33651.8</v>
      </c>
      <c r="I35" s="1">
        <v>1567.33</v>
      </c>
      <c r="J35" s="1"/>
      <c r="K35" s="1">
        <v>83658.44</v>
      </c>
      <c r="L35" s="1">
        <v>870.17</v>
      </c>
      <c r="M35" s="1">
        <v>5906.07</v>
      </c>
      <c r="N35" s="1"/>
      <c r="O35" s="1"/>
      <c r="P35" s="1"/>
      <c r="Q35" s="1"/>
      <c r="R35" s="1"/>
      <c r="S35" s="9"/>
      <c r="T35" s="1"/>
      <c r="U35" s="5">
        <f t="shared" si="0"/>
        <v>357594.47000000003</v>
      </c>
    </row>
    <row r="36" spans="1:21" ht="12.75">
      <c r="A36" s="3" t="s">
        <v>3</v>
      </c>
      <c r="B36" s="1">
        <v>327795.55</v>
      </c>
      <c r="C36" s="1">
        <v>60084.58</v>
      </c>
      <c r="D36" s="1">
        <v>73263.06</v>
      </c>
      <c r="E36" s="1">
        <v>14135.71</v>
      </c>
      <c r="F36" s="1"/>
      <c r="G36" s="1"/>
      <c r="H36" s="1">
        <v>3952</v>
      </c>
      <c r="I36" s="1">
        <v>163858.18</v>
      </c>
      <c r="J36" s="1">
        <v>4364.44</v>
      </c>
      <c r="K36" s="4">
        <v>165515.91</v>
      </c>
      <c r="L36" s="1">
        <v>1740.34</v>
      </c>
      <c r="M36" s="1">
        <v>11812.14</v>
      </c>
      <c r="N36" s="1"/>
      <c r="O36" s="1"/>
      <c r="P36" s="1"/>
      <c r="Q36" s="1"/>
      <c r="R36" s="1"/>
      <c r="S36" s="1"/>
      <c r="T36" s="1"/>
      <c r="U36" s="5">
        <f t="shared" si="0"/>
        <v>826521.91</v>
      </c>
    </row>
    <row r="37" spans="1:21" ht="12.75">
      <c r="A37" s="3">
        <v>12</v>
      </c>
      <c r="B37" s="1">
        <v>302425.67</v>
      </c>
      <c r="C37" s="1">
        <v>86252.08</v>
      </c>
      <c r="D37" s="1">
        <v>62703.13</v>
      </c>
      <c r="E37" s="1">
        <v>19724.31</v>
      </c>
      <c r="F37" s="1"/>
      <c r="G37" s="1"/>
      <c r="H37" s="1">
        <v>29207.61</v>
      </c>
      <c r="I37" s="1">
        <v>5682.88</v>
      </c>
      <c r="J37" s="1">
        <v>7162.54</v>
      </c>
      <c r="K37" s="1"/>
      <c r="L37" s="1">
        <v>727.16</v>
      </c>
      <c r="M37" s="1">
        <v>14861.87</v>
      </c>
      <c r="N37" s="1">
        <v>124110.58</v>
      </c>
      <c r="O37" s="1"/>
      <c r="P37" s="1"/>
      <c r="Q37" s="1"/>
      <c r="R37" s="1"/>
      <c r="S37" s="1"/>
      <c r="T37" s="1"/>
      <c r="U37" s="5">
        <f t="shared" si="0"/>
        <v>652857.83</v>
      </c>
    </row>
    <row r="38" spans="1:21" ht="12.75">
      <c r="A38" s="3">
        <v>15</v>
      </c>
      <c r="B38" s="1">
        <v>504252.93</v>
      </c>
      <c r="C38" s="1">
        <v>103420.31</v>
      </c>
      <c r="D38" s="1">
        <v>65703.49</v>
      </c>
      <c r="E38" s="1">
        <v>-6252.56</v>
      </c>
      <c r="F38" s="1"/>
      <c r="G38" s="1"/>
      <c r="H38" s="1">
        <v>73584.22</v>
      </c>
      <c r="I38" s="1">
        <v>2986.47</v>
      </c>
      <c r="J38" s="1">
        <v>1946.6</v>
      </c>
      <c r="K38" s="1">
        <v>171511.04</v>
      </c>
      <c r="L38" s="1">
        <v>2357.88</v>
      </c>
      <c r="M38" s="1">
        <v>18254.85</v>
      </c>
      <c r="N38" s="1"/>
      <c r="O38" s="1"/>
      <c r="P38" s="1"/>
      <c r="Q38" s="1"/>
      <c r="R38" s="1"/>
      <c r="S38" s="1"/>
      <c r="T38" s="1"/>
      <c r="U38" s="5">
        <f t="shared" si="0"/>
        <v>937765.2299999999</v>
      </c>
    </row>
    <row r="39" spans="1:21" ht="12.75">
      <c r="A39" s="3">
        <v>16</v>
      </c>
      <c r="B39" s="1">
        <v>420552.67</v>
      </c>
      <c r="C39" s="1">
        <v>85680.54</v>
      </c>
      <c r="D39" s="1">
        <v>94324.55</v>
      </c>
      <c r="E39" s="1">
        <v>19206.67</v>
      </c>
      <c r="F39" s="1"/>
      <c r="G39" s="1"/>
      <c r="H39" s="1">
        <v>63601.55</v>
      </c>
      <c r="I39" s="1">
        <v>2276.9</v>
      </c>
      <c r="J39" s="1">
        <v>5303.47</v>
      </c>
      <c r="K39" s="1">
        <v>169664.62</v>
      </c>
      <c r="L39" s="1">
        <v>1347.36</v>
      </c>
      <c r="M39" s="1">
        <v>12854.88</v>
      </c>
      <c r="N39" s="1"/>
      <c r="O39" s="1"/>
      <c r="P39" s="1"/>
      <c r="Q39" s="1"/>
      <c r="R39" s="1"/>
      <c r="S39" s="1"/>
      <c r="T39" s="1"/>
      <c r="U39" s="5">
        <f t="shared" si="0"/>
        <v>874813.2100000001</v>
      </c>
    </row>
    <row r="40" spans="1:21" ht="12.75">
      <c r="A40" s="3">
        <v>17</v>
      </c>
      <c r="B40" s="1">
        <v>226841.6</v>
      </c>
      <c r="C40" s="1">
        <v>63376.93</v>
      </c>
      <c r="D40" s="1">
        <v>50973.81</v>
      </c>
      <c r="E40" s="1">
        <v>13849.72</v>
      </c>
      <c r="F40" s="1"/>
      <c r="G40" s="1"/>
      <c r="H40" s="1">
        <v>38822.3</v>
      </c>
      <c r="I40" s="1">
        <v>3273.23</v>
      </c>
      <c r="J40" s="1">
        <v>4665.06</v>
      </c>
      <c r="K40" s="1"/>
      <c r="L40" s="1">
        <v>1246.56</v>
      </c>
      <c r="M40" s="1">
        <v>6694.19</v>
      </c>
      <c r="N40" s="1">
        <v>122489.45</v>
      </c>
      <c r="O40" s="1"/>
      <c r="P40" s="1"/>
      <c r="Q40" s="1"/>
      <c r="R40" s="1"/>
      <c r="S40" s="1"/>
      <c r="T40" s="1"/>
      <c r="U40" s="5">
        <f t="shared" si="0"/>
        <v>532232.85</v>
      </c>
    </row>
    <row r="41" spans="1:21" s="22" customFormat="1" ht="12.75">
      <c r="A41" s="23" t="s">
        <v>1</v>
      </c>
      <c r="B41" s="23">
        <f aca="true" t="shared" si="2" ref="B41:T41">SUM(B26:B40)</f>
        <v>4002473.33</v>
      </c>
      <c r="C41" s="23">
        <f t="shared" si="2"/>
        <v>996949.36</v>
      </c>
      <c r="D41" s="23">
        <f t="shared" si="2"/>
        <v>748481.56</v>
      </c>
      <c r="E41" s="23">
        <f t="shared" si="2"/>
        <v>144210.66</v>
      </c>
      <c r="F41" s="23">
        <f t="shared" si="2"/>
        <v>0</v>
      </c>
      <c r="G41" s="23">
        <f t="shared" si="2"/>
        <v>0</v>
      </c>
      <c r="H41" s="23">
        <f t="shared" si="2"/>
        <v>536747.94</v>
      </c>
      <c r="I41" s="23">
        <f t="shared" si="2"/>
        <v>202772.43</v>
      </c>
      <c r="J41" s="23">
        <f t="shared" si="2"/>
        <v>42534.329999999994</v>
      </c>
      <c r="K41" s="23">
        <f t="shared" si="2"/>
        <v>1200386.6300000001</v>
      </c>
      <c r="L41" s="23">
        <f t="shared" si="2"/>
        <v>16321.13</v>
      </c>
      <c r="M41" s="23">
        <f t="shared" si="2"/>
        <v>173322.81</v>
      </c>
      <c r="N41" s="23">
        <f t="shared" si="2"/>
        <v>723474.44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8787674.62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110591.24</v>
      </c>
      <c r="D43" s="1"/>
      <c r="E43" s="1">
        <v>25186.47</v>
      </c>
      <c r="F43" s="1"/>
      <c r="G43" s="1"/>
      <c r="H43" s="1"/>
      <c r="I43" s="1">
        <v>382.74</v>
      </c>
      <c r="J43" s="1">
        <v>7579.66</v>
      </c>
      <c r="K43" s="1">
        <v>45981.9</v>
      </c>
      <c r="L43" s="1">
        <v>29.68</v>
      </c>
      <c r="M43" s="1">
        <v>1295.65</v>
      </c>
      <c r="N43" s="1"/>
      <c r="O43" s="1"/>
      <c r="P43" s="1"/>
      <c r="Q43" s="1"/>
      <c r="R43" s="1"/>
      <c r="S43" s="1"/>
      <c r="T43" s="1"/>
      <c r="U43" s="5">
        <f>SUM(B43:T43)</f>
        <v>191047.34</v>
      </c>
    </row>
    <row r="44" spans="1:21" ht="12.75">
      <c r="A44" s="1" t="s">
        <v>41</v>
      </c>
      <c r="B44" s="1"/>
      <c r="C44" s="1">
        <v>56765.64</v>
      </c>
      <c r="D44" s="1"/>
      <c r="E44" s="1">
        <v>13398.77</v>
      </c>
      <c r="F44" s="1"/>
      <c r="G44" s="1"/>
      <c r="H44" s="1"/>
      <c r="I44" s="1">
        <v>282.74</v>
      </c>
      <c r="J44" s="1"/>
      <c r="K44" s="1">
        <v>17460.19</v>
      </c>
      <c r="L44" s="1">
        <v>252.63</v>
      </c>
      <c r="M44" s="1">
        <v>1143.22</v>
      </c>
      <c r="N44" s="1"/>
      <c r="O44" s="1"/>
      <c r="P44" s="1"/>
      <c r="Q44" s="1"/>
      <c r="R44" s="1"/>
      <c r="S44" s="1"/>
      <c r="T44" s="1"/>
      <c r="U44" s="5">
        <f>SUM(B44:T44)</f>
        <v>89303.19000000002</v>
      </c>
    </row>
    <row r="45" spans="1:21" ht="12.75">
      <c r="A45" s="1" t="s">
        <v>5</v>
      </c>
      <c r="B45" s="1"/>
      <c r="C45" s="1">
        <v>102890.25</v>
      </c>
      <c r="D45" s="1"/>
      <c r="E45" s="1">
        <v>22500.64</v>
      </c>
      <c r="F45" s="1"/>
      <c r="G45" s="1"/>
      <c r="H45" s="1"/>
      <c r="I45" s="1">
        <v>282.73</v>
      </c>
      <c r="J45" s="1">
        <v>342.2</v>
      </c>
      <c r="K45" s="1"/>
      <c r="L45" s="1"/>
      <c r="M45" s="1">
        <v>1371.87</v>
      </c>
      <c r="N45" s="1"/>
      <c r="O45" s="1"/>
      <c r="P45" s="1"/>
      <c r="Q45" s="1"/>
      <c r="R45" s="1"/>
      <c r="S45" s="1"/>
      <c r="T45" s="1"/>
      <c r="U45" s="5">
        <f>SUM(B45:T45)</f>
        <v>127387.68999999999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270247.13</v>
      </c>
      <c r="D46" s="23">
        <f t="shared" si="3"/>
        <v>0</v>
      </c>
      <c r="E46" s="23">
        <f t="shared" si="3"/>
        <v>61085.880000000005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948.21</v>
      </c>
      <c r="J46" s="23">
        <f t="shared" si="3"/>
        <v>7921.86</v>
      </c>
      <c r="K46" s="23">
        <f t="shared" si="3"/>
        <v>63442.09</v>
      </c>
      <c r="L46" s="23">
        <f t="shared" si="3"/>
        <v>282.31</v>
      </c>
      <c r="M46" s="23">
        <f t="shared" si="3"/>
        <v>3810.74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407738.22000000003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>
        <v>65251.26</v>
      </c>
      <c r="C48" s="23">
        <v>29989.57</v>
      </c>
      <c r="D48" s="23">
        <v>6927.01</v>
      </c>
      <c r="E48" s="23">
        <v>8466.88</v>
      </c>
      <c r="F48" s="23"/>
      <c r="G48" s="23"/>
      <c r="H48" s="23"/>
      <c r="I48" s="23">
        <v>1776.18</v>
      </c>
      <c r="J48" s="23">
        <v>1684.34</v>
      </c>
      <c r="K48" s="23"/>
      <c r="L48" s="23">
        <v>56.14</v>
      </c>
      <c r="M48" s="23">
        <v>774.85</v>
      </c>
      <c r="N48" s="23"/>
      <c r="O48" s="23"/>
      <c r="P48" s="23"/>
      <c r="Q48" s="23"/>
      <c r="R48" s="23"/>
      <c r="S48" s="23"/>
      <c r="T48" s="23"/>
      <c r="U48" s="23">
        <f>SUM(B48:T48)</f>
        <v>114926.23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>
        <v>76504.02</v>
      </c>
      <c r="D50" s="23"/>
      <c r="E50" s="23">
        <v>16162.45</v>
      </c>
      <c r="F50" s="23"/>
      <c r="G50" s="23"/>
      <c r="H50" s="23"/>
      <c r="I50" s="23">
        <v>2060.71</v>
      </c>
      <c r="J50" s="23"/>
      <c r="K50" s="23">
        <v>22037.95</v>
      </c>
      <c r="L50" s="23">
        <v>224.16</v>
      </c>
      <c r="M50" s="23">
        <v>5490</v>
      </c>
      <c r="N50" s="23"/>
      <c r="O50" s="23"/>
      <c r="P50" s="23"/>
      <c r="Q50" s="23"/>
      <c r="R50" s="23"/>
      <c r="S50" s="23"/>
      <c r="T50" s="23"/>
      <c r="U50" s="23">
        <f>SUM(B50:T50)</f>
        <v>122479.29000000001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>
        <v>135489.51</v>
      </c>
      <c r="D52" s="23"/>
      <c r="E52" s="23">
        <v>32474.76</v>
      </c>
      <c r="F52" s="23">
        <v>13698.5</v>
      </c>
      <c r="G52" s="23"/>
      <c r="H52" s="23"/>
      <c r="I52" s="23">
        <v>3165.33</v>
      </c>
      <c r="J52" s="23">
        <v>7981.82</v>
      </c>
      <c r="K52" s="32">
        <v>92126.22</v>
      </c>
      <c r="L52" s="23">
        <v>421.05</v>
      </c>
      <c r="M52" s="23">
        <v>4986.98</v>
      </c>
      <c r="N52" s="23"/>
      <c r="O52" s="23">
        <v>11200</v>
      </c>
      <c r="P52" s="23"/>
      <c r="Q52" s="23"/>
      <c r="R52" s="26"/>
      <c r="S52" s="23"/>
      <c r="T52" s="23"/>
      <c r="U52" s="23">
        <f>SUM(B52:T52)</f>
        <v>301544.17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" sqref="N13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31</v>
      </c>
    </row>
    <row r="3" spans="1:22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13" t="s">
        <v>40</v>
      </c>
      <c r="Q3" s="36" t="s">
        <v>43</v>
      </c>
      <c r="R3" s="13" t="s">
        <v>20</v>
      </c>
      <c r="S3" s="13" t="s">
        <v>21</v>
      </c>
      <c r="T3" s="13" t="s">
        <v>22</v>
      </c>
      <c r="U3" s="13" t="s">
        <v>23</v>
      </c>
      <c r="V3" s="1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204731.25</v>
      </c>
      <c r="D5" s="4"/>
      <c r="E5" s="4">
        <v>46638.01</v>
      </c>
      <c r="F5" s="4"/>
      <c r="G5" s="4"/>
      <c r="H5" s="4">
        <v>18595.21</v>
      </c>
      <c r="I5" s="4">
        <v>3103.05</v>
      </c>
      <c r="J5" s="4"/>
      <c r="K5" s="4">
        <v>10176.6</v>
      </c>
      <c r="L5" s="2">
        <v>2357.88</v>
      </c>
      <c r="M5" s="4">
        <v>7894.13</v>
      </c>
      <c r="N5" s="4"/>
      <c r="O5" s="4"/>
      <c r="P5" s="31">
        <v>665.02</v>
      </c>
      <c r="Q5" s="44"/>
      <c r="R5" s="4"/>
      <c r="S5" s="4"/>
      <c r="T5" s="4"/>
      <c r="U5" s="4"/>
      <c r="V5" s="5">
        <f>SUM(B5:U5)</f>
        <v>294161.15</v>
      </c>
    </row>
    <row r="6" spans="1:22" ht="12.75">
      <c r="A6" s="3">
        <v>3</v>
      </c>
      <c r="B6" s="4"/>
      <c r="C6" s="4">
        <v>130172.65</v>
      </c>
      <c r="D6" s="4"/>
      <c r="E6" s="4">
        <v>28567.88</v>
      </c>
      <c r="F6" s="4"/>
      <c r="G6" s="4"/>
      <c r="H6" s="4">
        <v>11373.04</v>
      </c>
      <c r="I6" s="4">
        <v>2878.88</v>
      </c>
      <c r="J6" s="4"/>
      <c r="K6" s="4"/>
      <c r="L6" s="4">
        <v>801.36</v>
      </c>
      <c r="M6" s="4">
        <v>7504.61</v>
      </c>
      <c r="N6" s="4">
        <v>2095.91</v>
      </c>
      <c r="O6" s="4"/>
      <c r="P6" s="31">
        <v>399</v>
      </c>
      <c r="Q6" s="31"/>
      <c r="R6" s="31">
        <v>256.45</v>
      </c>
      <c r="S6" s="4"/>
      <c r="T6" s="4"/>
      <c r="U6" s="4"/>
      <c r="V6" s="5">
        <f aca="true" t="shared" si="0" ref="V6:V41">SUM(B6:U6)</f>
        <v>184049.78</v>
      </c>
    </row>
    <row r="7" spans="1:22" ht="12.75">
      <c r="A7" s="3">
        <v>4</v>
      </c>
      <c r="B7" s="4"/>
      <c r="C7" s="4">
        <v>117759.68</v>
      </c>
      <c r="D7" s="4"/>
      <c r="E7" s="4">
        <v>26756.29</v>
      </c>
      <c r="F7" s="4">
        <v>12000</v>
      </c>
      <c r="G7" s="4"/>
      <c r="H7" s="4">
        <v>9600.74</v>
      </c>
      <c r="I7" s="4">
        <v>559.21</v>
      </c>
      <c r="J7" s="4"/>
      <c r="K7" s="4"/>
      <c r="L7" s="4">
        <v>1936.83</v>
      </c>
      <c r="M7" s="4">
        <v>6507.97</v>
      </c>
      <c r="N7" s="4">
        <v>7804.68</v>
      </c>
      <c r="O7" s="4"/>
      <c r="P7" s="31">
        <v>532</v>
      </c>
      <c r="Q7" s="31"/>
      <c r="R7" s="31">
        <v>256.45</v>
      </c>
      <c r="S7" s="4"/>
      <c r="T7" s="4"/>
      <c r="U7" s="4"/>
      <c r="V7" s="5">
        <f t="shared" si="0"/>
        <v>183713.84999999998</v>
      </c>
    </row>
    <row r="8" spans="1:22" ht="12.75">
      <c r="A8" s="3">
        <v>5</v>
      </c>
      <c r="B8" s="4"/>
      <c r="C8" s="4">
        <v>282466.63</v>
      </c>
      <c r="D8" s="4"/>
      <c r="E8" s="4">
        <v>62567.6</v>
      </c>
      <c r="F8" s="4"/>
      <c r="G8" s="4"/>
      <c r="H8" s="4">
        <v>18803.93</v>
      </c>
      <c r="I8" s="4">
        <v>8614.77</v>
      </c>
      <c r="J8" s="4">
        <v>684.4</v>
      </c>
      <c r="K8" s="4">
        <v>13771.6</v>
      </c>
      <c r="L8" s="4">
        <v>2750.86</v>
      </c>
      <c r="M8" s="4">
        <v>14396.4</v>
      </c>
      <c r="N8" s="4"/>
      <c r="O8" s="4"/>
      <c r="P8" s="31">
        <v>399</v>
      </c>
      <c r="Q8" s="31"/>
      <c r="R8" s="31"/>
      <c r="S8" s="4"/>
      <c r="T8" s="4"/>
      <c r="U8" s="4"/>
      <c r="V8" s="5">
        <f t="shared" si="0"/>
        <v>404455.19</v>
      </c>
    </row>
    <row r="9" spans="1:22" ht="12.75">
      <c r="A9" s="3">
        <v>6</v>
      </c>
      <c r="B9" s="4"/>
      <c r="C9" s="4">
        <v>155980.41</v>
      </c>
      <c r="D9" s="4"/>
      <c r="E9" s="4">
        <v>35640.93</v>
      </c>
      <c r="F9" s="4"/>
      <c r="G9" s="4"/>
      <c r="H9" s="4">
        <v>21165.15</v>
      </c>
      <c r="I9" s="4">
        <v>1004.88</v>
      </c>
      <c r="J9" s="4"/>
      <c r="K9" s="4">
        <v>8545.03</v>
      </c>
      <c r="L9" s="4">
        <v>2133.32</v>
      </c>
      <c r="M9" s="4">
        <v>8751.06</v>
      </c>
      <c r="N9" s="4"/>
      <c r="O9" s="4"/>
      <c r="P9" s="31">
        <v>266</v>
      </c>
      <c r="Q9" s="31"/>
      <c r="R9" s="31"/>
      <c r="S9" s="4"/>
      <c r="T9" s="4"/>
      <c r="U9" s="4"/>
      <c r="V9" s="5">
        <f t="shared" si="0"/>
        <v>233486.78</v>
      </c>
    </row>
    <row r="10" spans="1:22" ht="12.75">
      <c r="A10" s="3">
        <v>11</v>
      </c>
      <c r="B10" s="4"/>
      <c r="C10" s="4">
        <v>77862.14</v>
      </c>
      <c r="D10" s="4"/>
      <c r="E10" s="4">
        <v>18440.16</v>
      </c>
      <c r="F10" s="4"/>
      <c r="G10" s="4"/>
      <c r="H10" s="4">
        <v>12352.16</v>
      </c>
      <c r="I10" s="4">
        <v>309.38</v>
      </c>
      <c r="J10" s="4"/>
      <c r="K10" s="4">
        <v>1593.29</v>
      </c>
      <c r="L10" s="4">
        <v>341.32</v>
      </c>
      <c r="M10" s="4">
        <v>3804.24</v>
      </c>
      <c r="N10" s="4"/>
      <c r="O10" s="4"/>
      <c r="P10" s="31">
        <v>133</v>
      </c>
      <c r="Q10" s="31"/>
      <c r="R10" s="31">
        <v>256.45</v>
      </c>
      <c r="S10" s="4"/>
      <c r="T10" s="4"/>
      <c r="U10" s="4"/>
      <c r="V10" s="5">
        <f t="shared" si="0"/>
        <v>115092.14000000001</v>
      </c>
    </row>
    <row r="11" spans="1:22" ht="12.75">
      <c r="A11" s="3">
        <v>12</v>
      </c>
      <c r="B11" s="4"/>
      <c r="C11" s="4">
        <v>146877.17</v>
      </c>
      <c r="D11" s="4"/>
      <c r="E11" s="4">
        <v>32161.35</v>
      </c>
      <c r="F11" s="4"/>
      <c r="G11" s="4"/>
      <c r="H11" s="4">
        <v>17076.33</v>
      </c>
      <c r="I11" s="4">
        <v>11441.14</v>
      </c>
      <c r="J11" s="4"/>
      <c r="K11" s="4"/>
      <c r="L11" s="4">
        <v>1187.2</v>
      </c>
      <c r="M11" s="4">
        <v>12264.46</v>
      </c>
      <c r="N11" s="4">
        <v>6669.87</v>
      </c>
      <c r="O11" s="4"/>
      <c r="P11" s="31">
        <v>133</v>
      </c>
      <c r="Q11" s="31"/>
      <c r="R11" s="31">
        <v>256.46</v>
      </c>
      <c r="S11" s="4"/>
      <c r="T11" s="4"/>
      <c r="U11" s="4"/>
      <c r="V11" s="5">
        <f t="shared" si="0"/>
        <v>228066.98000000004</v>
      </c>
    </row>
    <row r="12" spans="1:22" ht="12.75">
      <c r="A12" s="3">
        <v>13</v>
      </c>
      <c r="B12" s="4"/>
      <c r="C12" s="4">
        <v>122166.56</v>
      </c>
      <c r="D12" s="4"/>
      <c r="E12" s="4">
        <v>27611.7</v>
      </c>
      <c r="F12" s="4"/>
      <c r="G12" s="4"/>
      <c r="H12" s="4">
        <v>10982.83</v>
      </c>
      <c r="I12" s="4">
        <v>893.59</v>
      </c>
      <c r="J12" s="4">
        <v>60</v>
      </c>
      <c r="K12" s="4"/>
      <c r="L12" s="4">
        <v>816.2</v>
      </c>
      <c r="M12" s="4">
        <v>7582.52</v>
      </c>
      <c r="N12" s="4">
        <v>4840.3</v>
      </c>
      <c r="O12" s="4"/>
      <c r="P12" s="31"/>
      <c r="Q12" s="31"/>
      <c r="R12" s="31">
        <v>256.46</v>
      </c>
      <c r="S12" s="4"/>
      <c r="T12" s="4"/>
      <c r="U12" s="4"/>
      <c r="V12" s="5">
        <f t="shared" si="0"/>
        <v>175210.15999999997</v>
      </c>
    </row>
    <row r="13" spans="1:22" ht="12.75">
      <c r="A13" s="3">
        <v>14</v>
      </c>
      <c r="B13" s="4"/>
      <c r="C13" s="4">
        <v>77217.88</v>
      </c>
      <c r="D13" s="4"/>
      <c r="E13" s="4">
        <v>15409.13</v>
      </c>
      <c r="F13" s="4"/>
      <c r="G13" s="4"/>
      <c r="H13" s="4">
        <v>5038.38</v>
      </c>
      <c r="I13" s="4">
        <v>409.4</v>
      </c>
      <c r="J13" s="4"/>
      <c r="K13" s="4"/>
      <c r="L13" s="4">
        <v>311.64</v>
      </c>
      <c r="M13" s="4">
        <v>3625.07</v>
      </c>
      <c r="N13" s="4"/>
      <c r="O13" s="4"/>
      <c r="P13" s="31">
        <v>133</v>
      </c>
      <c r="Q13" s="31"/>
      <c r="R13" s="31">
        <v>256.45</v>
      </c>
      <c r="S13" s="4"/>
      <c r="T13" s="4"/>
      <c r="U13" s="4"/>
      <c r="V13" s="5">
        <f t="shared" si="0"/>
        <v>102400.95000000001</v>
      </c>
    </row>
    <row r="14" spans="1:22" ht="12.75">
      <c r="A14" s="3">
        <v>16</v>
      </c>
      <c r="B14" s="4"/>
      <c r="C14" s="4">
        <v>124353.99</v>
      </c>
      <c r="D14" s="4"/>
      <c r="E14" s="4">
        <v>28605.41</v>
      </c>
      <c r="F14" s="4"/>
      <c r="G14" s="4"/>
      <c r="H14" s="4">
        <v>12965.01</v>
      </c>
      <c r="I14" s="4">
        <v>1158.35</v>
      </c>
      <c r="J14" s="4">
        <v>60</v>
      </c>
      <c r="K14" s="4">
        <v>4245.92</v>
      </c>
      <c r="L14" s="4">
        <v>1543.85</v>
      </c>
      <c r="M14" s="4">
        <v>7193</v>
      </c>
      <c r="N14" s="4"/>
      <c r="O14" s="4"/>
      <c r="P14" s="31">
        <v>399</v>
      </c>
      <c r="Q14" s="31"/>
      <c r="R14" s="1"/>
      <c r="S14" s="4"/>
      <c r="T14" s="4"/>
      <c r="U14" s="4"/>
      <c r="V14" s="5">
        <f t="shared" si="0"/>
        <v>180524.53000000003</v>
      </c>
    </row>
    <row r="15" spans="1:22" ht="12.75">
      <c r="A15" s="3">
        <v>21</v>
      </c>
      <c r="B15" s="4"/>
      <c r="C15" s="4">
        <v>258113.57</v>
      </c>
      <c r="D15" s="4"/>
      <c r="E15" s="4">
        <v>59820.72</v>
      </c>
      <c r="F15" s="4"/>
      <c r="G15" s="4"/>
      <c r="H15" s="4">
        <v>34462.68</v>
      </c>
      <c r="I15" s="4">
        <v>4642.6</v>
      </c>
      <c r="J15" s="4"/>
      <c r="K15" s="4">
        <v>20019.23</v>
      </c>
      <c r="L15" s="4">
        <v>4406.99</v>
      </c>
      <c r="M15" s="4">
        <v>17167.08</v>
      </c>
      <c r="N15" s="4"/>
      <c r="O15" s="4"/>
      <c r="P15" s="31">
        <v>532</v>
      </c>
      <c r="Q15" s="31"/>
      <c r="R15" s="1"/>
      <c r="S15" s="4"/>
      <c r="T15" s="4"/>
      <c r="U15" s="4"/>
      <c r="V15" s="5">
        <f t="shared" si="0"/>
        <v>399164.87</v>
      </c>
    </row>
    <row r="16" spans="1:22" ht="12.75">
      <c r="A16" s="3">
        <v>24</v>
      </c>
      <c r="B16" s="4"/>
      <c r="C16" s="4">
        <v>239642.73</v>
      </c>
      <c r="D16" s="4"/>
      <c r="E16" s="4">
        <v>52157.69</v>
      </c>
      <c r="F16" s="4"/>
      <c r="G16" s="4"/>
      <c r="H16" s="4">
        <v>25499.99</v>
      </c>
      <c r="I16" s="4">
        <v>7564.15</v>
      </c>
      <c r="J16" s="4">
        <v>1422.2</v>
      </c>
      <c r="K16" s="4">
        <v>16077.5</v>
      </c>
      <c r="L16" s="4">
        <v>3228.05</v>
      </c>
      <c r="M16" s="4">
        <v>18400.55</v>
      </c>
      <c r="N16" s="4"/>
      <c r="O16" s="4"/>
      <c r="P16" s="31">
        <v>665.02</v>
      </c>
      <c r="Q16" s="31"/>
      <c r="R16" s="1"/>
      <c r="S16" s="4"/>
      <c r="T16" s="4"/>
      <c r="U16" s="4"/>
      <c r="V16" s="5">
        <f t="shared" si="0"/>
        <v>364657.88000000006</v>
      </c>
    </row>
    <row r="17" spans="1:22" ht="12.75">
      <c r="A17" s="3">
        <v>25</v>
      </c>
      <c r="B17" s="4"/>
      <c r="C17" s="4">
        <v>190710.57</v>
      </c>
      <c r="D17" s="4"/>
      <c r="E17" s="4">
        <v>43408.39</v>
      </c>
      <c r="F17" s="4"/>
      <c r="G17" s="4"/>
      <c r="H17" s="4">
        <v>10776.1</v>
      </c>
      <c r="I17" s="4">
        <v>8496.09</v>
      </c>
      <c r="J17" s="4"/>
      <c r="K17" s="4"/>
      <c r="L17" s="4">
        <v>682.64</v>
      </c>
      <c r="M17" s="4">
        <v>10148.11</v>
      </c>
      <c r="N17" s="4">
        <v>8395.24</v>
      </c>
      <c r="O17" s="4"/>
      <c r="P17" s="31">
        <v>532</v>
      </c>
      <c r="Q17" s="31"/>
      <c r="R17" s="31">
        <v>256.46</v>
      </c>
      <c r="S17" s="4"/>
      <c r="T17" s="4"/>
      <c r="U17" s="4"/>
      <c r="V17" s="5">
        <f t="shared" si="0"/>
        <v>273405.60000000003</v>
      </c>
    </row>
    <row r="18" spans="1:22" ht="12.75">
      <c r="A18" s="3">
        <v>30</v>
      </c>
      <c r="B18" s="4"/>
      <c r="C18" s="4">
        <v>165433.24</v>
      </c>
      <c r="D18" s="4"/>
      <c r="E18" s="4">
        <v>36152.89</v>
      </c>
      <c r="F18" s="4"/>
      <c r="G18" s="4"/>
      <c r="H18" s="4">
        <v>14270.49</v>
      </c>
      <c r="I18" s="4">
        <v>1622.74</v>
      </c>
      <c r="J18" s="4">
        <v>1715.38</v>
      </c>
      <c r="K18" s="4">
        <v>6824.11</v>
      </c>
      <c r="L18" s="4">
        <v>2778.93</v>
      </c>
      <c r="M18" s="4">
        <v>8332.98</v>
      </c>
      <c r="N18" s="4"/>
      <c r="O18" s="4"/>
      <c r="P18" s="31">
        <v>399</v>
      </c>
      <c r="Q18" s="31"/>
      <c r="R18" s="1"/>
      <c r="S18" s="4"/>
      <c r="T18" s="4"/>
      <c r="U18" s="4"/>
      <c r="V18" s="5">
        <f t="shared" si="0"/>
        <v>237529.75999999998</v>
      </c>
    </row>
    <row r="19" spans="1:22" ht="12.75">
      <c r="A19" s="3">
        <v>31</v>
      </c>
      <c r="B19" s="4"/>
      <c r="C19" s="4">
        <v>159845.44</v>
      </c>
      <c r="D19" s="4"/>
      <c r="E19" s="4">
        <v>34991.33</v>
      </c>
      <c r="F19" s="4"/>
      <c r="G19" s="4"/>
      <c r="H19" s="4">
        <v>21121.16</v>
      </c>
      <c r="I19" s="4">
        <v>960.7</v>
      </c>
      <c r="J19" s="4"/>
      <c r="K19" s="4">
        <v>14084.3</v>
      </c>
      <c r="L19" s="4">
        <v>2105.25</v>
      </c>
      <c r="M19" s="4">
        <v>10864.81</v>
      </c>
      <c r="N19" s="4"/>
      <c r="O19" s="4"/>
      <c r="P19" s="31">
        <v>266</v>
      </c>
      <c r="Q19" s="31"/>
      <c r="R19" s="1"/>
      <c r="S19" s="4"/>
      <c r="T19" s="4"/>
      <c r="U19" s="4"/>
      <c r="V19" s="5">
        <f t="shared" si="0"/>
        <v>244238.99000000002</v>
      </c>
    </row>
    <row r="20" spans="1:22" ht="12.75">
      <c r="A20" s="3">
        <v>32</v>
      </c>
      <c r="B20" s="4"/>
      <c r="C20" s="4">
        <v>138672.73</v>
      </c>
      <c r="D20" s="4"/>
      <c r="E20" s="4">
        <v>31275.7</v>
      </c>
      <c r="F20" s="4"/>
      <c r="G20" s="4"/>
      <c r="H20" s="4">
        <v>17519.94</v>
      </c>
      <c r="I20" s="4">
        <v>1260.94</v>
      </c>
      <c r="J20" s="4"/>
      <c r="K20" s="4">
        <v>15947.74</v>
      </c>
      <c r="L20" s="4">
        <v>2301.74</v>
      </c>
      <c r="M20" s="4">
        <v>4245.67</v>
      </c>
      <c r="N20" s="4"/>
      <c r="O20" s="4"/>
      <c r="P20" s="31">
        <v>266</v>
      </c>
      <c r="Q20" s="31"/>
      <c r="R20" s="31"/>
      <c r="S20" s="4"/>
      <c r="T20" s="4"/>
      <c r="U20" s="4"/>
      <c r="V20" s="5">
        <f t="shared" si="0"/>
        <v>211490.46000000002</v>
      </c>
    </row>
    <row r="21" spans="1:22" ht="12.75">
      <c r="A21" s="3">
        <v>33</v>
      </c>
      <c r="B21" s="4"/>
      <c r="C21" s="4">
        <v>121293.63</v>
      </c>
      <c r="D21" s="4"/>
      <c r="E21" s="4">
        <v>25346.12</v>
      </c>
      <c r="F21" s="4"/>
      <c r="G21" s="4"/>
      <c r="H21" s="4">
        <v>13119.18</v>
      </c>
      <c r="I21" s="4">
        <v>1436.97</v>
      </c>
      <c r="J21" s="4"/>
      <c r="K21" s="4"/>
      <c r="L21" s="4">
        <v>1487.71</v>
      </c>
      <c r="M21" s="4">
        <v>8958.8</v>
      </c>
      <c r="N21" s="4">
        <v>4423.42</v>
      </c>
      <c r="O21" s="4"/>
      <c r="P21" s="31">
        <v>266</v>
      </c>
      <c r="Q21" s="31"/>
      <c r="R21" s="31">
        <v>256.46</v>
      </c>
      <c r="S21" s="4"/>
      <c r="T21" s="4"/>
      <c r="U21" s="4"/>
      <c r="V21" s="5">
        <f t="shared" si="0"/>
        <v>176588.28999999998</v>
      </c>
    </row>
    <row r="22" spans="1:22" ht="12.75">
      <c r="A22" s="3">
        <v>34</v>
      </c>
      <c r="B22" s="4"/>
      <c r="C22" s="4">
        <v>214648.44</v>
      </c>
      <c r="D22" s="4"/>
      <c r="E22" s="4">
        <v>48254.73</v>
      </c>
      <c r="F22" s="4"/>
      <c r="G22" s="4"/>
      <c r="H22" s="4">
        <v>26208.44</v>
      </c>
      <c r="I22" s="4">
        <v>7359.21</v>
      </c>
      <c r="J22" s="4"/>
      <c r="K22" s="4">
        <v>28294.1</v>
      </c>
      <c r="L22" s="4">
        <v>3761.38</v>
      </c>
      <c r="M22" s="4">
        <v>15567.53</v>
      </c>
      <c r="N22" s="4"/>
      <c r="O22" s="4"/>
      <c r="P22" s="31">
        <v>665.02</v>
      </c>
      <c r="Q22" s="44"/>
      <c r="R22" s="4"/>
      <c r="S22" s="4"/>
      <c r="T22" s="4"/>
      <c r="U22" s="4"/>
      <c r="V22" s="5">
        <f t="shared" si="0"/>
        <v>344758.85000000003</v>
      </c>
    </row>
    <row r="23" spans="1:22" s="22" customFormat="1" ht="12.75">
      <c r="A23" s="19" t="s">
        <v>1</v>
      </c>
      <c r="B23" s="23">
        <f>SUM(B5:B22)</f>
        <v>0</v>
      </c>
      <c r="C23" s="23">
        <f aca="true" t="shared" si="1" ref="C23:V23">SUM(C5:C22)</f>
        <v>2927948.7099999995</v>
      </c>
      <c r="D23" s="23">
        <f t="shared" si="1"/>
        <v>0</v>
      </c>
      <c r="E23" s="23">
        <f t="shared" si="1"/>
        <v>653806.0299999999</v>
      </c>
      <c r="F23" s="23">
        <f t="shared" si="1"/>
        <v>12000</v>
      </c>
      <c r="G23" s="23">
        <f t="shared" si="1"/>
        <v>0</v>
      </c>
      <c r="H23" s="23">
        <f t="shared" si="1"/>
        <v>300930.76</v>
      </c>
      <c r="I23" s="23">
        <f t="shared" si="1"/>
        <v>63716.05</v>
      </c>
      <c r="J23" s="23">
        <f t="shared" si="1"/>
        <v>3941.98</v>
      </c>
      <c r="K23" s="23">
        <f t="shared" si="1"/>
        <v>139579.42</v>
      </c>
      <c r="L23" s="23">
        <f t="shared" si="1"/>
        <v>34933.149999999994</v>
      </c>
      <c r="M23" s="23">
        <f t="shared" si="1"/>
        <v>173208.99000000002</v>
      </c>
      <c r="N23" s="23">
        <f t="shared" si="1"/>
        <v>34229.42</v>
      </c>
      <c r="O23" s="23">
        <f>SUM(O5:O22)</f>
        <v>0</v>
      </c>
      <c r="P23" s="23">
        <f>SUM(P5:P22)</f>
        <v>6650.0599999999995</v>
      </c>
      <c r="Q23" s="23"/>
      <c r="R23" s="23">
        <f t="shared" si="1"/>
        <v>2051.64</v>
      </c>
      <c r="S23" s="23">
        <f t="shared" si="1"/>
        <v>0</v>
      </c>
      <c r="T23" s="23">
        <f t="shared" si="1"/>
        <v>0</v>
      </c>
      <c r="U23" s="23">
        <f t="shared" si="1"/>
        <v>0</v>
      </c>
      <c r="V23" s="23">
        <f t="shared" si="1"/>
        <v>4352996.21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360917.58</v>
      </c>
      <c r="C26" s="1">
        <v>77517.35</v>
      </c>
      <c r="D26" s="1">
        <v>82023.95</v>
      </c>
      <c r="E26" s="1">
        <v>18374.38</v>
      </c>
      <c r="F26" s="1"/>
      <c r="G26" s="1"/>
      <c r="H26" s="1">
        <v>22975.2</v>
      </c>
      <c r="I26" s="1">
        <v>3521.92</v>
      </c>
      <c r="J26" s="1">
        <v>6057.4</v>
      </c>
      <c r="K26" s="1"/>
      <c r="L26" s="1">
        <v>593.6</v>
      </c>
      <c r="M26" s="1">
        <v>14693.68</v>
      </c>
      <c r="N26" s="1">
        <v>10421.68</v>
      </c>
      <c r="O26" s="1"/>
      <c r="P26" s="6"/>
      <c r="Q26" s="6"/>
      <c r="R26" s="6">
        <v>137.31</v>
      </c>
      <c r="S26" s="1"/>
      <c r="T26" s="1"/>
      <c r="U26" s="1"/>
      <c r="V26" s="5">
        <f t="shared" si="0"/>
        <v>597234.0500000002</v>
      </c>
    </row>
    <row r="27" spans="1:22" ht="12.75">
      <c r="A27" s="3">
        <v>2</v>
      </c>
      <c r="B27" s="1">
        <v>51710.27</v>
      </c>
      <c r="C27" s="1">
        <v>4226.37</v>
      </c>
      <c r="D27" s="1">
        <v>11634.16</v>
      </c>
      <c r="E27" s="1">
        <v>1069.11</v>
      </c>
      <c r="F27" s="1"/>
      <c r="G27" s="1"/>
      <c r="H27" s="1">
        <v>11976.53</v>
      </c>
      <c r="I27" s="1"/>
      <c r="J27" s="1"/>
      <c r="K27" s="1"/>
      <c r="L27" s="1"/>
      <c r="M27" s="1"/>
      <c r="N27" s="1">
        <v>7457.29</v>
      </c>
      <c r="O27" s="1"/>
      <c r="P27" s="1"/>
      <c r="Q27" s="1"/>
      <c r="R27" s="1"/>
      <c r="S27" s="1"/>
      <c r="T27" s="1"/>
      <c r="U27" s="1"/>
      <c r="V27" s="5">
        <f t="shared" si="0"/>
        <v>88073.73</v>
      </c>
    </row>
    <row r="28" spans="1:22" ht="12.75">
      <c r="A28" s="3">
        <v>3</v>
      </c>
      <c r="B28" s="1">
        <v>129474.14</v>
      </c>
      <c r="C28" s="1">
        <v>46513.63</v>
      </c>
      <c r="D28" s="1">
        <v>28484.32</v>
      </c>
      <c r="E28" s="1">
        <v>10377.56</v>
      </c>
      <c r="F28" s="1"/>
      <c r="G28" s="1"/>
      <c r="H28" s="1">
        <v>18561.39</v>
      </c>
      <c r="I28" s="1">
        <v>7343.42</v>
      </c>
      <c r="J28" s="1">
        <v>1764.4</v>
      </c>
      <c r="K28" s="1"/>
      <c r="L28" s="1">
        <v>756.84</v>
      </c>
      <c r="M28" s="1">
        <v>8465.41</v>
      </c>
      <c r="N28" s="1"/>
      <c r="O28" s="1"/>
      <c r="P28" s="6"/>
      <c r="Q28" s="6"/>
      <c r="R28" s="6">
        <v>137.31</v>
      </c>
      <c r="S28" s="1"/>
      <c r="T28" s="1"/>
      <c r="U28" s="1"/>
      <c r="V28" s="5">
        <f t="shared" si="0"/>
        <v>251878.41999999998</v>
      </c>
    </row>
    <row r="29" spans="1:22" ht="12.75">
      <c r="A29" s="3">
        <v>4</v>
      </c>
      <c r="B29" s="1">
        <v>490651.94</v>
      </c>
      <c r="C29" s="1">
        <v>105607.54</v>
      </c>
      <c r="D29" s="1">
        <v>107847.2</v>
      </c>
      <c r="E29" s="1">
        <v>23381.78</v>
      </c>
      <c r="F29" s="1"/>
      <c r="G29" s="1"/>
      <c r="H29" s="1">
        <v>58674.03</v>
      </c>
      <c r="I29" s="1">
        <v>4241.31</v>
      </c>
      <c r="J29" s="1">
        <v>3809.9</v>
      </c>
      <c r="K29" s="1">
        <v>-29.78</v>
      </c>
      <c r="L29" s="1">
        <v>2947.35</v>
      </c>
      <c r="M29" s="1">
        <v>15713.45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812844.72</v>
      </c>
    </row>
    <row r="30" spans="1:22" ht="12.75">
      <c r="A30" s="3">
        <v>5</v>
      </c>
      <c r="B30" s="1">
        <v>429011.93</v>
      </c>
      <c r="C30" s="1">
        <v>101111.17</v>
      </c>
      <c r="D30" s="1">
        <v>94535.27</v>
      </c>
      <c r="E30" s="1">
        <v>22685.52</v>
      </c>
      <c r="F30" s="1"/>
      <c r="G30" s="1"/>
      <c r="H30" s="1">
        <v>35475.36</v>
      </c>
      <c r="I30" s="1">
        <v>2701.74</v>
      </c>
      <c r="J30" s="1">
        <v>6295.85</v>
      </c>
      <c r="K30" s="1">
        <v>34243.92</v>
      </c>
      <c r="L30" s="1">
        <v>2329.81</v>
      </c>
      <c r="M30" s="1">
        <v>13944.56</v>
      </c>
      <c r="N30" s="1"/>
      <c r="O30" s="1"/>
      <c r="P30" s="1"/>
      <c r="Q30" s="1"/>
      <c r="R30" s="1"/>
      <c r="S30" s="1"/>
      <c r="T30" s="9"/>
      <c r="U30" s="9"/>
      <c r="V30" s="5">
        <f t="shared" si="0"/>
        <v>742335.1300000001</v>
      </c>
    </row>
    <row r="31" spans="1:22" ht="12.75">
      <c r="A31" s="3">
        <v>6</v>
      </c>
      <c r="B31" s="1">
        <v>147476.89</v>
      </c>
      <c r="C31" s="1">
        <v>42240.96</v>
      </c>
      <c r="D31" s="1">
        <v>32688.19</v>
      </c>
      <c r="E31" s="1">
        <v>9626.5</v>
      </c>
      <c r="F31" s="1"/>
      <c r="G31" s="1"/>
      <c r="H31" s="1">
        <v>25598.98</v>
      </c>
      <c r="I31" s="1">
        <v>3349.76</v>
      </c>
      <c r="J31" s="1"/>
      <c r="K31" s="1"/>
      <c r="L31" s="1">
        <v>682.64</v>
      </c>
      <c r="M31" s="1">
        <v>4362.54</v>
      </c>
      <c r="N31" s="1">
        <v>3103.34</v>
      </c>
      <c r="O31" s="1"/>
      <c r="P31" s="6"/>
      <c r="Q31" s="6"/>
      <c r="R31" s="6">
        <v>137.31</v>
      </c>
      <c r="S31" s="1"/>
      <c r="T31" s="1"/>
      <c r="U31" s="1"/>
      <c r="V31" s="5">
        <f t="shared" si="0"/>
        <v>269267.11000000004</v>
      </c>
    </row>
    <row r="32" spans="1:22" ht="12.75">
      <c r="A32" s="3">
        <v>7</v>
      </c>
      <c r="B32" s="1">
        <v>129730.63</v>
      </c>
      <c r="C32" s="1">
        <v>38667.39</v>
      </c>
      <c r="D32" s="1">
        <v>28675.5</v>
      </c>
      <c r="E32" s="1">
        <v>9101.73</v>
      </c>
      <c r="F32" s="1"/>
      <c r="G32" s="1"/>
      <c r="H32" s="1">
        <v>18467.6</v>
      </c>
      <c r="I32" s="1">
        <v>2937.71</v>
      </c>
      <c r="J32" s="1"/>
      <c r="K32" s="1"/>
      <c r="L32" s="1">
        <v>118.72</v>
      </c>
      <c r="M32" s="1">
        <v>2259.17</v>
      </c>
      <c r="N32" s="1">
        <v>3520.21</v>
      </c>
      <c r="O32" s="1"/>
      <c r="P32" s="6"/>
      <c r="Q32" s="6"/>
      <c r="R32" s="6">
        <v>137.32</v>
      </c>
      <c r="S32" s="1"/>
      <c r="T32" s="1"/>
      <c r="U32" s="1"/>
      <c r="V32" s="5">
        <f t="shared" si="0"/>
        <v>233615.98000000004</v>
      </c>
    </row>
    <row r="33" spans="1:22" ht="12.75">
      <c r="A33" s="3">
        <v>8</v>
      </c>
      <c r="B33" s="1">
        <v>130173.79</v>
      </c>
      <c r="C33" s="1">
        <v>41320.76</v>
      </c>
      <c r="D33" s="1">
        <v>28783.1</v>
      </c>
      <c r="E33" s="1">
        <v>9112.91</v>
      </c>
      <c r="F33" s="1"/>
      <c r="G33" s="1"/>
      <c r="H33" s="1">
        <v>12984.8</v>
      </c>
      <c r="I33" s="1">
        <v>3092.05</v>
      </c>
      <c r="J33" s="1"/>
      <c r="K33" s="1"/>
      <c r="L33" s="1">
        <v>415.52</v>
      </c>
      <c r="M33" s="1">
        <v>8262.87</v>
      </c>
      <c r="N33" s="1">
        <v>4562.38</v>
      </c>
      <c r="O33" s="1"/>
      <c r="P33" s="6"/>
      <c r="Q33" s="6"/>
      <c r="R33" s="6">
        <v>137.32</v>
      </c>
      <c r="S33" s="1"/>
      <c r="T33" s="1"/>
      <c r="U33" s="1"/>
      <c r="V33" s="5">
        <f t="shared" si="0"/>
        <v>238845.49999999997</v>
      </c>
    </row>
    <row r="34" spans="1:22" ht="12.75">
      <c r="A34" s="3">
        <v>9</v>
      </c>
      <c r="B34" s="1">
        <v>245396.31</v>
      </c>
      <c r="C34" s="1">
        <v>80427.77</v>
      </c>
      <c r="D34" s="1">
        <v>53414.88</v>
      </c>
      <c r="E34" s="1">
        <v>18047.31</v>
      </c>
      <c r="F34" s="1">
        <v>5300</v>
      </c>
      <c r="G34" s="1"/>
      <c r="H34" s="1">
        <v>22932.18</v>
      </c>
      <c r="I34" s="1">
        <v>3240.66</v>
      </c>
      <c r="J34" s="1">
        <v>3772.86</v>
      </c>
      <c r="K34" s="1"/>
      <c r="L34" s="1">
        <v>1880.69</v>
      </c>
      <c r="M34" s="1">
        <v>7011.23</v>
      </c>
      <c r="N34" s="1">
        <v>9774.15</v>
      </c>
      <c r="O34" s="1"/>
      <c r="P34" s="6"/>
      <c r="Q34" s="6"/>
      <c r="R34" s="6">
        <v>137.32</v>
      </c>
      <c r="S34" s="1"/>
      <c r="T34" s="1"/>
      <c r="U34" s="1"/>
      <c r="V34" s="5">
        <f t="shared" si="0"/>
        <v>451335.36</v>
      </c>
    </row>
    <row r="35" spans="1:22" ht="12.75">
      <c r="A35" s="3">
        <v>11</v>
      </c>
      <c r="B35" s="1">
        <v>134453.18</v>
      </c>
      <c r="C35" s="1">
        <v>53309</v>
      </c>
      <c r="D35" s="1">
        <v>29746.83</v>
      </c>
      <c r="E35" s="1">
        <v>12547.02</v>
      </c>
      <c r="F35" s="1"/>
      <c r="G35" s="1"/>
      <c r="H35" s="1">
        <v>24817.03</v>
      </c>
      <c r="I35" s="1">
        <v>2373.04</v>
      </c>
      <c r="J35" s="1">
        <v>1368.8</v>
      </c>
      <c r="K35" s="1">
        <v>7412.64</v>
      </c>
      <c r="L35" s="1">
        <v>916.95</v>
      </c>
      <c r="M35" s="1">
        <v>5881.53</v>
      </c>
      <c r="N35" s="1"/>
      <c r="O35" s="1"/>
      <c r="P35" s="1"/>
      <c r="Q35" s="1"/>
      <c r="R35" s="1"/>
      <c r="S35" s="1"/>
      <c r="T35" s="9"/>
      <c r="U35" s="1"/>
      <c r="V35" s="5">
        <f t="shared" si="0"/>
        <v>272826.02</v>
      </c>
    </row>
    <row r="36" spans="1:22" ht="12.75">
      <c r="A36" s="3" t="s">
        <v>3</v>
      </c>
      <c r="B36" s="1">
        <v>335109.19</v>
      </c>
      <c r="C36" s="1">
        <v>59803.52</v>
      </c>
      <c r="D36" s="1">
        <v>74543.35</v>
      </c>
      <c r="E36" s="1">
        <v>14074.15</v>
      </c>
      <c r="F36" s="1"/>
      <c r="G36" s="1"/>
      <c r="H36" s="1">
        <v>4940</v>
      </c>
      <c r="I36" s="1">
        <v>4557.54</v>
      </c>
      <c r="J36" s="1">
        <v>4968.95</v>
      </c>
      <c r="K36" s="1">
        <v>13261.78</v>
      </c>
      <c r="L36" s="1">
        <v>1833.91</v>
      </c>
      <c r="M36" s="1">
        <v>11527.98</v>
      </c>
      <c r="N36" s="1"/>
      <c r="O36" s="1"/>
      <c r="P36" s="1"/>
      <c r="Q36" s="1"/>
      <c r="R36" s="1"/>
      <c r="S36" s="1"/>
      <c r="T36" s="1"/>
      <c r="U36" s="1">
        <v>53000</v>
      </c>
      <c r="V36" s="5">
        <f t="shared" si="0"/>
        <v>577620.3700000001</v>
      </c>
    </row>
    <row r="37" spans="1:22" ht="12.75">
      <c r="A37" s="3">
        <v>12</v>
      </c>
      <c r="B37" s="1">
        <v>296989.28</v>
      </c>
      <c r="C37" s="1">
        <v>84943.59</v>
      </c>
      <c r="D37" s="1">
        <v>60805.35</v>
      </c>
      <c r="E37" s="1">
        <v>19236.78</v>
      </c>
      <c r="F37" s="1">
        <v>2000</v>
      </c>
      <c r="G37" s="1"/>
      <c r="H37" s="1">
        <v>16873.71</v>
      </c>
      <c r="I37" s="1">
        <v>8890.53</v>
      </c>
      <c r="J37" s="1">
        <v>2150.93</v>
      </c>
      <c r="K37" s="1"/>
      <c r="L37" s="1">
        <v>652.96</v>
      </c>
      <c r="M37" s="1">
        <v>9374.28</v>
      </c>
      <c r="N37" s="1">
        <v>4481.32</v>
      </c>
      <c r="O37" s="1"/>
      <c r="P37" s="6"/>
      <c r="Q37" s="6"/>
      <c r="R37" s="6">
        <v>137.32</v>
      </c>
      <c r="S37" s="1"/>
      <c r="T37" s="1"/>
      <c r="U37" s="1"/>
      <c r="V37" s="5">
        <f t="shared" si="0"/>
        <v>506536.0500000001</v>
      </c>
    </row>
    <row r="38" spans="1:22" ht="12.75">
      <c r="A38" s="3">
        <v>15</v>
      </c>
      <c r="B38" s="1">
        <v>497198.15</v>
      </c>
      <c r="C38" s="1">
        <v>103643.34</v>
      </c>
      <c r="D38" s="1">
        <v>109516.73</v>
      </c>
      <c r="E38" s="1">
        <v>22652.21</v>
      </c>
      <c r="F38" s="1"/>
      <c r="G38" s="1"/>
      <c r="H38" s="1">
        <v>54721.61</v>
      </c>
      <c r="I38" s="1">
        <v>4144.69</v>
      </c>
      <c r="J38" s="1">
        <v>4890.68</v>
      </c>
      <c r="K38" s="1">
        <v>24724.63</v>
      </c>
      <c r="L38" s="1">
        <v>2947.35</v>
      </c>
      <c r="M38" s="1">
        <v>15938.58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840377.9699999999</v>
      </c>
    </row>
    <row r="39" spans="1:22" ht="12.75">
      <c r="A39" s="3">
        <v>16</v>
      </c>
      <c r="B39" s="1">
        <v>425108.44</v>
      </c>
      <c r="C39" s="1">
        <v>97835.78</v>
      </c>
      <c r="D39" s="1">
        <v>93790.73</v>
      </c>
      <c r="E39" s="1">
        <v>21333.78</v>
      </c>
      <c r="F39" s="1"/>
      <c r="G39" s="1"/>
      <c r="H39" s="1">
        <v>53914.89</v>
      </c>
      <c r="I39" s="1">
        <v>3837.26</v>
      </c>
      <c r="J39" s="1">
        <v>3091.27</v>
      </c>
      <c r="K39" s="1">
        <v>15547.82</v>
      </c>
      <c r="L39" s="1">
        <v>1712.27</v>
      </c>
      <c r="M39" s="1">
        <v>10516.85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726689.09</v>
      </c>
    </row>
    <row r="40" spans="1:22" ht="12.75">
      <c r="A40" s="3">
        <v>17</v>
      </c>
      <c r="B40" s="1">
        <v>238909.06</v>
      </c>
      <c r="C40" s="1">
        <v>58370.72</v>
      </c>
      <c r="D40" s="1">
        <v>61078.07</v>
      </c>
      <c r="E40" s="1">
        <v>13801.74</v>
      </c>
      <c r="F40" s="1"/>
      <c r="G40" s="1"/>
      <c r="H40" s="1">
        <v>33747.41</v>
      </c>
      <c r="I40" s="1">
        <v>3783.29</v>
      </c>
      <c r="J40" s="1">
        <v>1280</v>
      </c>
      <c r="K40" s="1"/>
      <c r="L40" s="1">
        <v>460.04</v>
      </c>
      <c r="M40" s="1">
        <v>2996.65</v>
      </c>
      <c r="N40" s="1">
        <v>8233.12</v>
      </c>
      <c r="O40" s="1"/>
      <c r="P40" s="6"/>
      <c r="Q40" s="6"/>
      <c r="R40" s="6">
        <v>137.32</v>
      </c>
      <c r="S40" s="1"/>
      <c r="T40" s="1"/>
      <c r="U40" s="1"/>
      <c r="V40" s="5">
        <f t="shared" si="0"/>
        <v>422797.42</v>
      </c>
    </row>
    <row r="41" spans="1:22" s="22" customFormat="1" ht="12.75">
      <c r="A41" s="23" t="s">
        <v>1</v>
      </c>
      <c r="B41" s="23">
        <f aca="true" t="shared" si="2" ref="B41:U41">SUM(B26:B40)</f>
        <v>4042310.78</v>
      </c>
      <c r="C41" s="23">
        <f t="shared" si="2"/>
        <v>995538.89</v>
      </c>
      <c r="D41" s="23">
        <f t="shared" si="2"/>
        <v>897567.6299999999</v>
      </c>
      <c r="E41" s="23">
        <f t="shared" si="2"/>
        <v>225422.47999999998</v>
      </c>
      <c r="F41" s="23">
        <f t="shared" si="2"/>
        <v>7300</v>
      </c>
      <c r="G41" s="23">
        <f t="shared" si="2"/>
        <v>0</v>
      </c>
      <c r="H41" s="23">
        <f t="shared" si="2"/>
        <v>416660.72</v>
      </c>
      <c r="I41" s="23">
        <f t="shared" si="2"/>
        <v>58014.920000000006</v>
      </c>
      <c r="J41" s="23">
        <f t="shared" si="2"/>
        <v>39451.04</v>
      </c>
      <c r="K41" s="23">
        <f t="shared" si="2"/>
        <v>95161.01000000001</v>
      </c>
      <c r="L41" s="23">
        <f t="shared" si="2"/>
        <v>18248.65</v>
      </c>
      <c r="M41" s="23">
        <f t="shared" si="2"/>
        <v>130948.77999999998</v>
      </c>
      <c r="N41" s="23">
        <f t="shared" si="2"/>
        <v>51553.490000000005</v>
      </c>
      <c r="O41" s="23">
        <f>SUM(O26:O40)</f>
        <v>0</v>
      </c>
      <c r="P41" s="23">
        <f>SUM(P26:P40)</f>
        <v>0</v>
      </c>
      <c r="Q41" s="23"/>
      <c r="R41" s="23">
        <f t="shared" si="2"/>
        <v>1098.5299999999997</v>
      </c>
      <c r="S41" s="23">
        <f t="shared" si="2"/>
        <v>0</v>
      </c>
      <c r="T41" s="23">
        <f t="shared" si="2"/>
        <v>0</v>
      </c>
      <c r="U41" s="23">
        <f t="shared" si="2"/>
        <v>53000</v>
      </c>
      <c r="V41" s="23">
        <f t="shared" si="0"/>
        <v>7032276.92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111434.13</v>
      </c>
      <c r="D43" s="1"/>
      <c r="E43" s="1">
        <v>25368.12</v>
      </c>
      <c r="F43" s="1"/>
      <c r="G43" s="1"/>
      <c r="H43" s="1"/>
      <c r="I43" s="1">
        <v>373.55</v>
      </c>
      <c r="J43" s="1">
        <v>4990.27</v>
      </c>
      <c r="K43" s="1">
        <v>9780.94</v>
      </c>
      <c r="L43" s="1">
        <v>29.68</v>
      </c>
      <c r="M43" s="1">
        <v>545.32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152522.00999999998</v>
      </c>
    </row>
    <row r="44" spans="1:22" ht="12.75">
      <c r="A44" s="1" t="s">
        <v>41</v>
      </c>
      <c r="B44" s="1"/>
      <c r="C44" s="1">
        <v>55943.04</v>
      </c>
      <c r="D44" s="1"/>
      <c r="E44" s="1">
        <v>13503.93</v>
      </c>
      <c r="F44" s="1"/>
      <c r="G44" s="1"/>
      <c r="H44" s="1"/>
      <c r="I44" s="1">
        <v>170.08</v>
      </c>
      <c r="J44" s="1">
        <v>1188.8</v>
      </c>
      <c r="K44" s="1">
        <v>1895.35</v>
      </c>
      <c r="L44" s="1"/>
      <c r="M44" s="1">
        <v>779.03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73480.23000000001</v>
      </c>
    </row>
    <row r="45" spans="1:22" ht="12.75">
      <c r="A45" s="1" t="s">
        <v>5</v>
      </c>
      <c r="B45" s="1"/>
      <c r="C45" s="1">
        <v>90494.81</v>
      </c>
      <c r="D45" s="1"/>
      <c r="E45" s="1">
        <v>28043.76</v>
      </c>
      <c r="F45" s="1"/>
      <c r="G45" s="1"/>
      <c r="H45" s="1"/>
      <c r="I45" s="1">
        <v>266.64</v>
      </c>
      <c r="J45" s="1">
        <v>1248.8</v>
      </c>
      <c r="K45" s="1"/>
      <c r="L45" s="1"/>
      <c r="M45" s="1">
        <v>519.35</v>
      </c>
      <c r="N45" s="1"/>
      <c r="O45" s="1"/>
      <c r="P45" s="1"/>
      <c r="Q45" s="1"/>
      <c r="R45" s="1">
        <v>1832.86</v>
      </c>
      <c r="S45" s="1"/>
      <c r="T45" s="1"/>
      <c r="U45" s="1"/>
      <c r="V45" s="5">
        <f>SUM(B45:U45)</f>
        <v>122406.22</v>
      </c>
    </row>
    <row r="46" spans="1:23" s="22" customFormat="1" ht="12.75">
      <c r="A46" s="23" t="s">
        <v>1</v>
      </c>
      <c r="B46" s="23">
        <f aca="true" t="shared" si="3" ref="B46:U46">SUM(B43:B45)</f>
        <v>0</v>
      </c>
      <c r="C46" s="23">
        <f t="shared" si="3"/>
        <v>257871.98</v>
      </c>
      <c r="D46" s="23">
        <f t="shared" si="3"/>
        <v>0</v>
      </c>
      <c r="E46" s="23">
        <f t="shared" si="3"/>
        <v>66915.81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810.27</v>
      </c>
      <c r="J46" s="23">
        <f t="shared" si="3"/>
        <v>7427.870000000001</v>
      </c>
      <c r="K46" s="23">
        <f t="shared" si="3"/>
        <v>11676.29</v>
      </c>
      <c r="L46" s="23">
        <f t="shared" si="3"/>
        <v>29.68</v>
      </c>
      <c r="M46" s="23">
        <f t="shared" si="3"/>
        <v>1843.6999999999998</v>
      </c>
      <c r="N46" s="23">
        <f t="shared" si="3"/>
        <v>0</v>
      </c>
      <c r="O46" s="23">
        <f>SUM(O43:O45)</f>
        <v>0</v>
      </c>
      <c r="P46" s="23">
        <f>SUM(P43:P45)</f>
        <v>0</v>
      </c>
      <c r="Q46" s="23"/>
      <c r="R46" s="23">
        <f t="shared" si="3"/>
        <v>1832.86</v>
      </c>
      <c r="S46" s="23">
        <f t="shared" si="3"/>
        <v>0</v>
      </c>
      <c r="T46" s="23">
        <f t="shared" si="3"/>
        <v>0</v>
      </c>
      <c r="U46" s="23">
        <f t="shared" si="3"/>
        <v>0</v>
      </c>
      <c r="V46" s="23">
        <f>SUM(B46:U46)</f>
        <v>348408.46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23" t="s">
        <v>6</v>
      </c>
      <c r="B48" s="23">
        <v>68670.8</v>
      </c>
      <c r="C48" s="23">
        <v>25783.32</v>
      </c>
      <c r="D48" s="23">
        <v>16935.7</v>
      </c>
      <c r="E48" s="23">
        <v>7361.52</v>
      </c>
      <c r="F48" s="23"/>
      <c r="G48" s="23"/>
      <c r="H48" s="23"/>
      <c r="I48" s="23">
        <v>1533.56</v>
      </c>
      <c r="J48" s="23">
        <v>462.2</v>
      </c>
      <c r="K48" s="23"/>
      <c r="L48" s="23">
        <v>84.21</v>
      </c>
      <c r="M48" s="23">
        <v>376.53</v>
      </c>
      <c r="N48" s="23"/>
      <c r="O48" s="23"/>
      <c r="P48" s="23"/>
      <c r="Q48" s="23"/>
      <c r="R48" s="23">
        <v>313.92</v>
      </c>
      <c r="S48" s="23"/>
      <c r="T48" s="23"/>
      <c r="U48" s="23"/>
      <c r="V48" s="23">
        <f>SUM(B48:U48)</f>
        <v>121521.76</v>
      </c>
      <c r="W48" s="25"/>
    </row>
    <row r="49" spans="1:22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s="22" customFormat="1" ht="12.75">
      <c r="A50" s="23" t="s">
        <v>7</v>
      </c>
      <c r="B50" s="23"/>
      <c r="C50" s="23">
        <v>80204.75</v>
      </c>
      <c r="D50" s="23"/>
      <c r="E50" s="23">
        <v>16896.46</v>
      </c>
      <c r="F50" s="23"/>
      <c r="G50" s="23"/>
      <c r="H50" s="23"/>
      <c r="I50" s="23">
        <v>1076.94</v>
      </c>
      <c r="J50" s="23">
        <v>1716.6</v>
      </c>
      <c r="K50" s="23">
        <v>1752.83</v>
      </c>
      <c r="L50" s="23">
        <v>112.28</v>
      </c>
      <c r="M50" s="23">
        <v>2788.92</v>
      </c>
      <c r="N50" s="23"/>
      <c r="O50" s="23"/>
      <c r="P50" s="23"/>
      <c r="Q50" s="23"/>
      <c r="R50" s="23"/>
      <c r="S50" s="23"/>
      <c r="T50" s="23"/>
      <c r="U50" s="23"/>
      <c r="V50" s="23">
        <f>SUM(B50:U50)</f>
        <v>104548.78</v>
      </c>
    </row>
    <row r="51" spans="1:22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22" customFormat="1" ht="12.75">
      <c r="A52" s="23" t="s">
        <v>8</v>
      </c>
      <c r="B52" s="23"/>
      <c r="C52" s="23">
        <v>141378.8</v>
      </c>
      <c r="D52" s="23"/>
      <c r="E52" s="23">
        <v>31341.23</v>
      </c>
      <c r="F52" s="23">
        <v>32500.25</v>
      </c>
      <c r="G52" s="23"/>
      <c r="H52" s="23"/>
      <c r="I52" s="23">
        <v>3154.3</v>
      </c>
      <c r="J52" s="23">
        <v>15483.06</v>
      </c>
      <c r="K52" s="23">
        <v>12902.01</v>
      </c>
      <c r="L52" s="23">
        <v>392.98</v>
      </c>
      <c r="M52" s="23">
        <v>3013.35</v>
      </c>
      <c r="N52" s="23"/>
      <c r="O52" s="23"/>
      <c r="P52" s="23"/>
      <c r="Q52" s="23"/>
      <c r="R52" s="23">
        <v>104.47</v>
      </c>
      <c r="S52" s="26"/>
      <c r="T52" s="23"/>
      <c r="U52" s="23"/>
      <c r="V52" s="23">
        <f>SUM(B52:U52)</f>
        <v>240270.45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2" sqref="G52"/>
    </sheetView>
  </sheetViews>
  <sheetFormatPr defaultColWidth="9.140625" defaultRowHeight="12.75"/>
  <cols>
    <col min="1" max="1" width="9.140625" style="33" customWidth="1"/>
    <col min="2" max="2" width="14.140625" style="33" customWidth="1"/>
    <col min="3" max="3" width="12.57421875" style="33" customWidth="1"/>
    <col min="4" max="4" width="12.00390625" style="33" customWidth="1"/>
    <col min="5" max="5" width="12.57421875" style="33" customWidth="1"/>
    <col min="6" max="6" width="11.7109375" style="33" customWidth="1"/>
    <col min="7" max="7" width="10.421875" style="33" customWidth="1"/>
    <col min="8" max="8" width="11.57421875" style="33" customWidth="1"/>
    <col min="9" max="9" width="14.140625" style="33" customWidth="1"/>
    <col min="10" max="10" width="13.7109375" style="33" customWidth="1"/>
    <col min="11" max="11" width="12.57421875" style="33" customWidth="1"/>
    <col min="12" max="12" width="10.7109375" style="33" customWidth="1"/>
    <col min="13" max="14" width="11.421875" style="33" customWidth="1"/>
    <col min="15" max="17" width="9.140625" style="33" customWidth="1"/>
    <col min="18" max="18" width="12.00390625" style="33" customWidth="1"/>
    <col min="19" max="19" width="11.28125" style="33" customWidth="1"/>
    <col min="20" max="20" width="9.28125" style="33" bestFit="1" customWidth="1"/>
    <col min="21" max="21" width="13.140625" style="33" customWidth="1"/>
    <col min="22" max="16384" width="9.140625" style="33" customWidth="1"/>
  </cols>
  <sheetData>
    <row r="1" ht="15.75">
      <c r="B1" s="34" t="s">
        <v>32</v>
      </c>
    </row>
    <row r="3" spans="1:21" ht="182.25" customHeight="1">
      <c r="A3" s="35"/>
      <c r="B3" s="36" t="s">
        <v>9</v>
      </c>
      <c r="C3" s="36" t="s">
        <v>10</v>
      </c>
      <c r="D3" s="36" t="s">
        <v>25</v>
      </c>
      <c r="E3" s="36" t="s">
        <v>11</v>
      </c>
      <c r="F3" s="36" t="s">
        <v>12</v>
      </c>
      <c r="G3" s="36" t="s">
        <v>42</v>
      </c>
      <c r="H3" s="36" t="s">
        <v>14</v>
      </c>
      <c r="I3" s="36" t="s">
        <v>15</v>
      </c>
      <c r="J3" s="36" t="s">
        <v>26</v>
      </c>
      <c r="K3" s="36" t="s">
        <v>16</v>
      </c>
      <c r="L3" s="36" t="s">
        <v>17</v>
      </c>
      <c r="M3" s="36" t="s">
        <v>18</v>
      </c>
      <c r="N3" s="36" t="s">
        <v>24</v>
      </c>
      <c r="O3" s="36" t="s">
        <v>19</v>
      </c>
      <c r="P3" s="36" t="s">
        <v>43</v>
      </c>
      <c r="Q3" s="36" t="s">
        <v>20</v>
      </c>
      <c r="R3" s="36" t="s">
        <v>21</v>
      </c>
      <c r="S3" s="36" t="s">
        <v>22</v>
      </c>
      <c r="T3" s="36" t="s">
        <v>23</v>
      </c>
      <c r="U3" s="37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191906.31</v>
      </c>
      <c r="D5" s="4"/>
      <c r="E5" s="4">
        <v>44571.82</v>
      </c>
      <c r="F5" s="4"/>
      <c r="G5" s="4">
        <v>1400</v>
      </c>
      <c r="H5" s="4">
        <v>11174.7</v>
      </c>
      <c r="I5" s="4">
        <v>10458.32</v>
      </c>
      <c r="J5" s="4"/>
      <c r="K5" s="4"/>
      <c r="L5" s="2">
        <v>1319.29</v>
      </c>
      <c r="M5" s="4">
        <v>7738.32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268568.76</v>
      </c>
    </row>
    <row r="6" spans="1:21" ht="12.75">
      <c r="A6" s="3">
        <v>3</v>
      </c>
      <c r="B6" s="4"/>
      <c r="C6" s="4">
        <v>165510.38</v>
      </c>
      <c r="D6" s="4"/>
      <c r="E6" s="4">
        <v>36514.42</v>
      </c>
      <c r="F6" s="4">
        <v>8595</v>
      </c>
      <c r="G6" s="4">
        <v>1120</v>
      </c>
      <c r="H6" s="4">
        <v>5031.25</v>
      </c>
      <c r="I6" s="4">
        <v>10619.21</v>
      </c>
      <c r="J6" s="4"/>
      <c r="K6" s="4"/>
      <c r="L6" s="4">
        <v>875.56</v>
      </c>
      <c r="M6" s="4">
        <v>5790.76</v>
      </c>
      <c r="N6" s="4"/>
      <c r="O6" s="4"/>
      <c r="P6" s="4"/>
      <c r="Q6" s="4"/>
      <c r="R6" s="4"/>
      <c r="S6" s="4"/>
      <c r="T6" s="4"/>
      <c r="U6" s="5">
        <f t="shared" si="0"/>
        <v>234056.58</v>
      </c>
    </row>
    <row r="7" spans="1:21" ht="12.75">
      <c r="A7" s="3">
        <v>4</v>
      </c>
      <c r="B7" s="4"/>
      <c r="C7" s="4">
        <v>121169.21</v>
      </c>
      <c r="D7" s="4"/>
      <c r="E7" s="4">
        <v>27380.99</v>
      </c>
      <c r="F7" s="4"/>
      <c r="G7" s="4">
        <v>1120</v>
      </c>
      <c r="H7" s="4">
        <v>9838.09</v>
      </c>
      <c r="I7" s="4">
        <v>12664.93</v>
      </c>
      <c r="J7" s="4"/>
      <c r="K7" s="4"/>
      <c r="L7" s="4">
        <v>1599.99</v>
      </c>
      <c r="M7" s="4">
        <v>5863.45</v>
      </c>
      <c r="N7" s="4"/>
      <c r="O7" s="4"/>
      <c r="P7" s="4"/>
      <c r="Q7" s="4"/>
      <c r="R7" s="4"/>
      <c r="S7" s="4"/>
      <c r="T7" s="4"/>
      <c r="U7" s="5">
        <f t="shared" si="0"/>
        <v>179636.66</v>
      </c>
    </row>
    <row r="8" spans="1:21" ht="12.75">
      <c r="A8" s="3">
        <v>5</v>
      </c>
      <c r="B8" s="4"/>
      <c r="C8" s="4">
        <v>292263.34</v>
      </c>
      <c r="D8" s="4"/>
      <c r="E8" s="4">
        <v>64824.64</v>
      </c>
      <c r="F8" s="4"/>
      <c r="G8" s="4">
        <v>1680</v>
      </c>
      <c r="H8" s="4">
        <v>16823.93</v>
      </c>
      <c r="I8" s="4">
        <v>1504.89</v>
      </c>
      <c r="J8" s="4"/>
      <c r="K8" s="4"/>
      <c r="L8" s="4">
        <v>2750.86</v>
      </c>
      <c r="M8" s="4">
        <v>13542.06</v>
      </c>
      <c r="N8" s="4"/>
      <c r="O8" s="4"/>
      <c r="P8" s="4"/>
      <c r="Q8" s="4"/>
      <c r="R8" s="4"/>
      <c r="S8" s="4"/>
      <c r="T8" s="4"/>
      <c r="U8" s="5">
        <f t="shared" si="0"/>
        <v>393389.72000000003</v>
      </c>
    </row>
    <row r="9" spans="1:21" ht="12.75">
      <c r="A9" s="3">
        <v>6</v>
      </c>
      <c r="B9" s="4"/>
      <c r="C9" s="4">
        <v>211598.06</v>
      </c>
      <c r="D9" s="4"/>
      <c r="E9" s="4">
        <v>47651.43</v>
      </c>
      <c r="F9" s="4"/>
      <c r="G9" s="4">
        <v>1680</v>
      </c>
      <c r="H9" s="4">
        <v>15242.96</v>
      </c>
      <c r="I9" s="4">
        <v>1115.28</v>
      </c>
      <c r="J9" s="4"/>
      <c r="K9" s="4"/>
      <c r="L9" s="4">
        <v>1936.83</v>
      </c>
      <c r="M9" s="4">
        <v>9426.21</v>
      </c>
      <c r="N9" s="4"/>
      <c r="O9" s="4"/>
      <c r="P9" s="4"/>
      <c r="Q9" s="4"/>
      <c r="R9" s="4"/>
      <c r="S9" s="4"/>
      <c r="T9" s="4"/>
      <c r="U9" s="5">
        <f t="shared" si="0"/>
        <v>288650.7700000001</v>
      </c>
    </row>
    <row r="10" spans="1:21" ht="12.75">
      <c r="A10" s="3">
        <v>11</v>
      </c>
      <c r="B10" s="4"/>
      <c r="C10" s="4">
        <v>78558.95</v>
      </c>
      <c r="D10" s="4"/>
      <c r="E10" s="4">
        <v>18640.42</v>
      </c>
      <c r="F10" s="4"/>
      <c r="G10" s="4">
        <v>840</v>
      </c>
      <c r="H10" s="4">
        <v>13031.88</v>
      </c>
      <c r="I10" s="4">
        <v>2505.47</v>
      </c>
      <c r="J10" s="4"/>
      <c r="K10" s="4"/>
      <c r="L10" s="4">
        <v>430.36</v>
      </c>
      <c r="M10" s="4">
        <v>4185.96</v>
      </c>
      <c r="N10" s="4"/>
      <c r="O10" s="4"/>
      <c r="P10" s="4"/>
      <c r="Q10" s="4"/>
      <c r="R10" s="4"/>
      <c r="S10" s="4"/>
      <c r="T10" s="4"/>
      <c r="U10" s="5">
        <f t="shared" si="0"/>
        <v>118193.04000000001</v>
      </c>
    </row>
    <row r="11" spans="1:21" ht="12.75">
      <c r="A11" s="3">
        <v>12</v>
      </c>
      <c r="B11" s="4"/>
      <c r="C11" s="4">
        <v>133987.32</v>
      </c>
      <c r="D11" s="4"/>
      <c r="E11" s="4">
        <v>30891.31</v>
      </c>
      <c r="F11" s="4"/>
      <c r="G11" s="4">
        <v>1400</v>
      </c>
      <c r="H11" s="4">
        <v>14099.34</v>
      </c>
      <c r="I11" s="4">
        <v>20960.72</v>
      </c>
      <c r="J11" s="4"/>
      <c r="K11" s="4"/>
      <c r="L11" s="4">
        <v>1261.4</v>
      </c>
      <c r="M11" s="4">
        <v>9397.64</v>
      </c>
      <c r="N11" s="4"/>
      <c r="O11" s="4"/>
      <c r="P11" s="4"/>
      <c r="Q11" s="4"/>
      <c r="R11" s="4"/>
      <c r="S11" s="4"/>
      <c r="T11" s="4"/>
      <c r="U11" s="5">
        <f t="shared" si="0"/>
        <v>211997.72999999998</v>
      </c>
    </row>
    <row r="12" spans="1:21" ht="12.75">
      <c r="A12" s="3">
        <v>13</v>
      </c>
      <c r="B12" s="4"/>
      <c r="C12" s="4">
        <v>134502.17</v>
      </c>
      <c r="D12" s="4"/>
      <c r="E12" s="4">
        <v>29984.35</v>
      </c>
      <c r="F12" s="4"/>
      <c r="G12" s="4">
        <v>1120</v>
      </c>
      <c r="H12" s="4">
        <v>8966.71</v>
      </c>
      <c r="I12" s="4">
        <v>15028</v>
      </c>
      <c r="J12" s="4">
        <v>60</v>
      </c>
      <c r="K12" s="4"/>
      <c r="L12" s="4">
        <v>742</v>
      </c>
      <c r="M12" s="4">
        <v>7790.26</v>
      </c>
      <c r="N12" s="4"/>
      <c r="O12" s="4"/>
      <c r="P12" s="4"/>
      <c r="Q12" s="4"/>
      <c r="R12" s="4"/>
      <c r="S12" s="4"/>
      <c r="T12" s="4"/>
      <c r="U12" s="5">
        <f t="shared" si="0"/>
        <v>198193.49000000002</v>
      </c>
    </row>
    <row r="13" spans="1:21" ht="12.75">
      <c r="A13" s="3">
        <v>14</v>
      </c>
      <c r="B13" s="4"/>
      <c r="C13" s="4">
        <v>74428.47</v>
      </c>
      <c r="D13" s="4"/>
      <c r="E13" s="4">
        <v>14801.87</v>
      </c>
      <c r="F13" s="4"/>
      <c r="G13" s="4">
        <v>840</v>
      </c>
      <c r="H13" s="4">
        <v>2813.19</v>
      </c>
      <c r="I13" s="4">
        <v>1581.34</v>
      </c>
      <c r="J13" s="4"/>
      <c r="K13" s="4"/>
      <c r="L13" s="4">
        <v>296.8</v>
      </c>
      <c r="M13" s="4">
        <v>2968.09</v>
      </c>
      <c r="N13" s="4"/>
      <c r="O13" s="4"/>
      <c r="P13" s="4"/>
      <c r="Q13" s="4"/>
      <c r="R13" s="4"/>
      <c r="S13" s="4"/>
      <c r="T13" s="4"/>
      <c r="U13" s="5">
        <f t="shared" si="0"/>
        <v>97729.76</v>
      </c>
    </row>
    <row r="14" spans="1:21" ht="12.75">
      <c r="A14" s="3">
        <v>16</v>
      </c>
      <c r="B14" s="4"/>
      <c r="C14" s="4">
        <v>125452.73</v>
      </c>
      <c r="D14" s="4"/>
      <c r="E14" s="4">
        <v>28507.1</v>
      </c>
      <c r="F14" s="4"/>
      <c r="G14" s="4">
        <v>1400</v>
      </c>
      <c r="H14" s="4">
        <v>11738.41</v>
      </c>
      <c r="I14" s="4">
        <v>1219.52</v>
      </c>
      <c r="J14" s="4">
        <v>60</v>
      </c>
      <c r="K14" s="4"/>
      <c r="L14" s="4">
        <v>1599.99</v>
      </c>
      <c r="M14" s="4">
        <v>5816.72</v>
      </c>
      <c r="N14" s="4"/>
      <c r="O14" s="4"/>
      <c r="P14" s="4"/>
      <c r="Q14" s="4"/>
      <c r="R14" s="4"/>
      <c r="S14" s="4"/>
      <c r="T14" s="4"/>
      <c r="U14" s="5">
        <f t="shared" si="0"/>
        <v>175794.46999999997</v>
      </c>
    </row>
    <row r="15" spans="1:21" ht="12.75">
      <c r="A15" s="3">
        <v>21</v>
      </c>
      <c r="B15" s="4"/>
      <c r="C15" s="4">
        <v>278877.27</v>
      </c>
      <c r="D15" s="4"/>
      <c r="E15" s="4">
        <v>63237.94</v>
      </c>
      <c r="F15" s="4"/>
      <c r="G15" s="4">
        <v>2240</v>
      </c>
      <c r="H15" s="4">
        <v>19697.36</v>
      </c>
      <c r="I15" s="4">
        <v>1533.38</v>
      </c>
      <c r="J15" s="4"/>
      <c r="K15" s="4"/>
      <c r="L15" s="4">
        <v>4491.2</v>
      </c>
      <c r="M15" s="4">
        <v>14869.11</v>
      </c>
      <c r="N15" s="4"/>
      <c r="O15" s="4"/>
      <c r="P15" s="4"/>
      <c r="Q15" s="4"/>
      <c r="R15" s="4"/>
      <c r="S15" s="4"/>
      <c r="T15" s="4"/>
      <c r="U15" s="5">
        <f t="shared" si="0"/>
        <v>384946.26</v>
      </c>
    </row>
    <row r="16" spans="1:21" ht="12.75">
      <c r="A16" s="3">
        <v>24</v>
      </c>
      <c r="B16" s="4"/>
      <c r="C16" s="4">
        <v>256822.96</v>
      </c>
      <c r="D16" s="4"/>
      <c r="E16" s="4">
        <v>58370.34</v>
      </c>
      <c r="F16" s="4"/>
      <c r="G16" s="4">
        <v>1960</v>
      </c>
      <c r="H16" s="4">
        <v>24767.56</v>
      </c>
      <c r="I16" s="4">
        <v>1680.6</v>
      </c>
      <c r="J16" s="4"/>
      <c r="K16" s="4"/>
      <c r="L16" s="4">
        <v>2807</v>
      </c>
      <c r="M16" s="4">
        <v>14322.88</v>
      </c>
      <c r="N16" s="4"/>
      <c r="O16" s="4"/>
      <c r="P16" s="4"/>
      <c r="Q16" s="4"/>
      <c r="R16" s="4"/>
      <c r="S16" s="4"/>
      <c r="T16" s="4"/>
      <c r="U16" s="5">
        <f t="shared" si="0"/>
        <v>360731.33999999997</v>
      </c>
    </row>
    <row r="17" spans="1:21" ht="12.75">
      <c r="A17" s="3">
        <v>25</v>
      </c>
      <c r="B17" s="4"/>
      <c r="C17" s="4">
        <v>200269.53</v>
      </c>
      <c r="D17" s="4"/>
      <c r="E17" s="4">
        <v>45599.2</v>
      </c>
      <c r="F17" s="4"/>
      <c r="G17" s="4">
        <v>840</v>
      </c>
      <c r="H17" s="4">
        <v>7653.39</v>
      </c>
      <c r="I17" s="4">
        <v>20613.82</v>
      </c>
      <c r="J17" s="4"/>
      <c r="K17" s="4"/>
      <c r="L17" s="4">
        <v>578.76</v>
      </c>
      <c r="M17" s="4">
        <v>6473.7</v>
      </c>
      <c r="N17" s="4"/>
      <c r="O17" s="4"/>
      <c r="P17" s="4"/>
      <c r="Q17" s="4"/>
      <c r="R17" s="4"/>
      <c r="S17" s="4"/>
      <c r="T17" s="4"/>
      <c r="U17" s="5">
        <f t="shared" si="0"/>
        <v>282028.4</v>
      </c>
    </row>
    <row r="18" spans="1:21" ht="12.75">
      <c r="A18" s="3">
        <v>30</v>
      </c>
      <c r="B18" s="4"/>
      <c r="C18" s="4">
        <v>163839.05</v>
      </c>
      <c r="D18" s="4"/>
      <c r="E18" s="4">
        <v>35595.72</v>
      </c>
      <c r="F18" s="4"/>
      <c r="G18" s="4">
        <v>1400</v>
      </c>
      <c r="H18" s="4">
        <v>13302.21</v>
      </c>
      <c r="I18" s="4">
        <v>10396.92</v>
      </c>
      <c r="J18" s="4"/>
      <c r="K18" s="4"/>
      <c r="L18" s="4">
        <v>3312.26</v>
      </c>
      <c r="M18" s="4">
        <v>7608.48</v>
      </c>
      <c r="N18" s="4"/>
      <c r="O18" s="4"/>
      <c r="P18" s="4"/>
      <c r="Q18" s="4"/>
      <c r="R18" s="4"/>
      <c r="S18" s="4"/>
      <c r="T18" s="4"/>
      <c r="U18" s="5">
        <f t="shared" si="0"/>
        <v>235454.64</v>
      </c>
    </row>
    <row r="19" spans="1:21" ht="12.75">
      <c r="A19" s="3">
        <v>31</v>
      </c>
      <c r="B19" s="4"/>
      <c r="C19" s="4">
        <v>241189.24</v>
      </c>
      <c r="D19" s="4"/>
      <c r="E19" s="4">
        <v>52724.16</v>
      </c>
      <c r="F19" s="4"/>
      <c r="G19" s="4">
        <v>1400</v>
      </c>
      <c r="H19" s="4">
        <v>19301.56</v>
      </c>
      <c r="I19" s="4">
        <v>1383.25</v>
      </c>
      <c r="J19" s="4"/>
      <c r="K19" s="4"/>
      <c r="L19" s="4">
        <v>2470.16</v>
      </c>
      <c r="M19" s="4">
        <v>9522.3</v>
      </c>
      <c r="N19" s="4"/>
      <c r="O19" s="4"/>
      <c r="P19" s="4"/>
      <c r="Q19" s="4"/>
      <c r="R19" s="4"/>
      <c r="S19" s="4"/>
      <c r="T19" s="4"/>
      <c r="U19" s="5">
        <f t="shared" si="0"/>
        <v>327990.67</v>
      </c>
    </row>
    <row r="20" spans="1:21" ht="12.75">
      <c r="A20" s="3">
        <v>32</v>
      </c>
      <c r="B20" s="4"/>
      <c r="C20" s="4">
        <v>191400.74</v>
      </c>
      <c r="D20" s="4"/>
      <c r="E20" s="4">
        <v>43242.65</v>
      </c>
      <c r="F20" s="4"/>
      <c r="G20" s="4">
        <v>1400</v>
      </c>
      <c r="H20" s="4">
        <v>11748.23</v>
      </c>
      <c r="I20" s="4">
        <v>1383.25</v>
      </c>
      <c r="J20" s="4"/>
      <c r="K20" s="4"/>
      <c r="L20" s="4">
        <v>2077.18</v>
      </c>
      <c r="M20" s="4">
        <v>3817.23</v>
      </c>
      <c r="N20" s="4"/>
      <c r="O20" s="4"/>
      <c r="P20" s="4"/>
      <c r="Q20" s="4"/>
      <c r="R20" s="4"/>
      <c r="S20" s="4"/>
      <c r="T20" s="4"/>
      <c r="U20" s="5">
        <f t="shared" si="0"/>
        <v>255069.28</v>
      </c>
    </row>
    <row r="21" spans="1:21" ht="12.75">
      <c r="A21" s="3">
        <v>33</v>
      </c>
      <c r="B21" s="4"/>
      <c r="C21" s="4">
        <v>122138.51</v>
      </c>
      <c r="D21" s="4"/>
      <c r="E21" s="4">
        <v>25282.5</v>
      </c>
      <c r="F21" s="4">
        <v>530</v>
      </c>
      <c r="G21" s="4">
        <v>1400</v>
      </c>
      <c r="H21" s="4">
        <v>14264.02</v>
      </c>
      <c r="I21" s="4">
        <v>10927.17</v>
      </c>
      <c r="J21" s="4"/>
      <c r="K21" s="4"/>
      <c r="L21" s="4">
        <v>1599.99</v>
      </c>
      <c r="M21" s="4">
        <v>8387.51</v>
      </c>
      <c r="N21" s="4"/>
      <c r="O21" s="4"/>
      <c r="P21" s="4"/>
      <c r="Q21" s="4"/>
      <c r="R21" s="4"/>
      <c r="S21" s="4"/>
      <c r="T21" s="4"/>
      <c r="U21" s="5">
        <f t="shared" si="0"/>
        <v>184529.7</v>
      </c>
    </row>
    <row r="22" spans="1:21" ht="12.75">
      <c r="A22" s="3">
        <v>34</v>
      </c>
      <c r="B22" s="4"/>
      <c r="C22" s="4">
        <v>257868.18</v>
      </c>
      <c r="D22" s="4"/>
      <c r="E22" s="4">
        <v>56653.64</v>
      </c>
      <c r="F22" s="4"/>
      <c r="G22" s="4">
        <v>1960</v>
      </c>
      <c r="H22" s="4">
        <v>22125.73</v>
      </c>
      <c r="I22" s="4">
        <v>2418.68</v>
      </c>
      <c r="J22" s="4"/>
      <c r="K22" s="4"/>
      <c r="L22" s="4">
        <v>3817.52</v>
      </c>
      <c r="M22" s="4">
        <v>14658.66</v>
      </c>
      <c r="N22" s="4"/>
      <c r="O22" s="4"/>
      <c r="P22" s="4"/>
      <c r="Q22" s="4"/>
      <c r="R22" s="4"/>
      <c r="S22" s="4"/>
      <c r="T22" s="4"/>
      <c r="U22" s="5">
        <f t="shared" si="0"/>
        <v>359502.41</v>
      </c>
    </row>
    <row r="23" spans="1:21" s="38" customFormat="1" ht="12.75">
      <c r="A23" s="19" t="s">
        <v>1</v>
      </c>
      <c r="B23" s="23">
        <f>SUM(B5:B22)</f>
        <v>0</v>
      </c>
      <c r="C23" s="23">
        <f aca="true" t="shared" si="1" ref="C23:U23">SUM(C5:C22)</f>
        <v>3241782.4199999995</v>
      </c>
      <c r="D23" s="23">
        <f t="shared" si="1"/>
        <v>0</v>
      </c>
      <c r="E23" s="23">
        <f t="shared" si="1"/>
        <v>724474.5</v>
      </c>
      <c r="F23" s="23">
        <f t="shared" si="1"/>
        <v>9125</v>
      </c>
      <c r="G23" s="23">
        <f t="shared" si="1"/>
        <v>25200</v>
      </c>
      <c r="H23" s="23">
        <f t="shared" si="1"/>
        <v>241620.52000000002</v>
      </c>
      <c r="I23" s="23">
        <f t="shared" si="1"/>
        <v>127994.75</v>
      </c>
      <c r="J23" s="23">
        <f t="shared" si="1"/>
        <v>120</v>
      </c>
      <c r="K23" s="23">
        <f t="shared" si="1"/>
        <v>0</v>
      </c>
      <c r="L23" s="23">
        <f t="shared" si="1"/>
        <v>33967.149999999994</v>
      </c>
      <c r="M23" s="23">
        <f t="shared" si="1"/>
        <v>152179.34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4556463.68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389621.42</v>
      </c>
      <c r="C26" s="1">
        <v>84261.58</v>
      </c>
      <c r="D26" s="1">
        <v>87266.81</v>
      </c>
      <c r="E26" s="1">
        <v>18875.42</v>
      </c>
      <c r="F26" s="1">
        <v>7195.07</v>
      </c>
      <c r="G26" s="1">
        <v>1680</v>
      </c>
      <c r="H26" s="1">
        <v>11103.35</v>
      </c>
      <c r="I26" s="1">
        <v>30093.55</v>
      </c>
      <c r="J26" s="1">
        <v>1747.36</v>
      </c>
      <c r="K26" s="1"/>
      <c r="L26" s="1">
        <v>845.88</v>
      </c>
      <c r="M26" s="1">
        <v>11387.07</v>
      </c>
      <c r="N26" s="1"/>
      <c r="O26" s="1"/>
      <c r="P26" s="1"/>
      <c r="Q26" s="1"/>
      <c r="R26" s="1"/>
      <c r="S26" s="1"/>
      <c r="T26" s="1"/>
      <c r="U26" s="5">
        <f t="shared" si="0"/>
        <v>644077.51</v>
      </c>
    </row>
    <row r="27" spans="1:21" ht="12.75">
      <c r="A27" s="3">
        <v>2</v>
      </c>
      <c r="B27" s="1">
        <v>72339.48</v>
      </c>
      <c r="C27" s="1">
        <v>4653.75</v>
      </c>
      <c r="D27" s="1">
        <v>15914.68</v>
      </c>
      <c r="E27" s="1">
        <v>1064.46</v>
      </c>
      <c r="F27" s="1">
        <v>1000</v>
      </c>
      <c r="G27" s="1">
        <v>280</v>
      </c>
      <c r="H27" s="1">
        <v>6825.73</v>
      </c>
      <c r="I27" s="1">
        <v>1380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103458.1</v>
      </c>
    </row>
    <row r="28" spans="1:21" ht="12.75">
      <c r="A28" s="3">
        <v>3</v>
      </c>
      <c r="B28" s="1">
        <v>129766.8</v>
      </c>
      <c r="C28" s="1">
        <v>49891.34</v>
      </c>
      <c r="D28" s="1">
        <v>28694.4</v>
      </c>
      <c r="E28" s="1">
        <v>11590.24</v>
      </c>
      <c r="F28" s="1">
        <v>2501.43</v>
      </c>
      <c r="G28" s="1">
        <v>840</v>
      </c>
      <c r="H28" s="1">
        <v>8749.5</v>
      </c>
      <c r="I28" s="1">
        <v>33540.91</v>
      </c>
      <c r="J28" s="1">
        <v>350.16</v>
      </c>
      <c r="K28" s="1"/>
      <c r="L28" s="1">
        <v>875.56</v>
      </c>
      <c r="M28" s="1">
        <v>6829.46</v>
      </c>
      <c r="N28" s="1"/>
      <c r="O28" s="1"/>
      <c r="P28" s="1"/>
      <c r="Q28" s="1"/>
      <c r="R28" s="1"/>
      <c r="S28" s="1"/>
      <c r="T28" s="1"/>
      <c r="U28" s="5">
        <f t="shared" si="0"/>
        <v>273629.8</v>
      </c>
    </row>
    <row r="29" spans="1:21" ht="12.75">
      <c r="A29" s="3">
        <v>4</v>
      </c>
      <c r="B29" s="1">
        <v>560770.26</v>
      </c>
      <c r="C29" s="1">
        <v>112259.96</v>
      </c>
      <c r="D29" s="1">
        <v>103291.34</v>
      </c>
      <c r="E29" s="1">
        <v>44191.22</v>
      </c>
      <c r="F29" s="1">
        <v>5141.43</v>
      </c>
      <c r="G29" s="1">
        <v>2800</v>
      </c>
      <c r="H29" s="1">
        <v>39152.43</v>
      </c>
      <c r="I29" s="1">
        <v>13731.6</v>
      </c>
      <c r="J29" s="1">
        <v>11001.36</v>
      </c>
      <c r="K29" s="1"/>
      <c r="L29" s="1">
        <v>2526.3</v>
      </c>
      <c r="M29" s="1">
        <v>12849.3</v>
      </c>
      <c r="N29" s="1"/>
      <c r="O29" s="1"/>
      <c r="P29" s="1"/>
      <c r="Q29" s="1"/>
      <c r="R29" s="1"/>
      <c r="S29" s="1"/>
      <c r="T29" s="1"/>
      <c r="U29" s="5">
        <f t="shared" si="0"/>
        <v>907715.2000000001</v>
      </c>
    </row>
    <row r="30" spans="1:21" ht="12.75">
      <c r="A30" s="3">
        <v>5</v>
      </c>
      <c r="B30" s="1">
        <v>450977.31</v>
      </c>
      <c r="C30" s="1">
        <v>102245.89</v>
      </c>
      <c r="D30" s="1">
        <v>86335.96</v>
      </c>
      <c r="E30" s="1">
        <v>35709.62</v>
      </c>
      <c r="F30" s="1">
        <v>30119.13</v>
      </c>
      <c r="G30" s="1">
        <v>2520</v>
      </c>
      <c r="H30" s="1">
        <v>23168.29</v>
      </c>
      <c r="I30" s="1">
        <v>7525.3</v>
      </c>
      <c r="J30" s="1">
        <v>760.32</v>
      </c>
      <c r="K30" s="1"/>
      <c r="L30" s="1">
        <v>2498.23</v>
      </c>
      <c r="M30" s="1">
        <v>12035.95</v>
      </c>
      <c r="N30" s="1"/>
      <c r="O30" s="1"/>
      <c r="P30" s="1">
        <v>28</v>
      </c>
      <c r="Q30" s="1"/>
      <c r="R30" s="1"/>
      <c r="S30" s="39"/>
      <c r="T30" s="39"/>
      <c r="U30" s="5">
        <f t="shared" si="0"/>
        <v>753923.9999999999</v>
      </c>
    </row>
    <row r="31" spans="1:21" ht="12.75">
      <c r="A31" s="3">
        <v>6</v>
      </c>
      <c r="B31" s="1">
        <v>135123.84</v>
      </c>
      <c r="C31" s="1">
        <v>44089.36</v>
      </c>
      <c r="D31" s="1">
        <v>30015.67</v>
      </c>
      <c r="E31" s="1">
        <v>10226.12</v>
      </c>
      <c r="F31" s="1">
        <v>2501.43</v>
      </c>
      <c r="G31" s="1">
        <v>840</v>
      </c>
      <c r="H31" s="1">
        <v>23889.97</v>
      </c>
      <c r="I31" s="1">
        <v>20768.87</v>
      </c>
      <c r="J31" s="1">
        <v>280.18</v>
      </c>
      <c r="K31" s="1"/>
      <c r="L31" s="1">
        <v>534.24</v>
      </c>
      <c r="M31" s="1">
        <v>1012.73</v>
      </c>
      <c r="N31" s="1"/>
      <c r="O31" s="1"/>
      <c r="P31" s="1"/>
      <c r="Q31" s="1"/>
      <c r="R31" s="1"/>
      <c r="S31" s="1"/>
      <c r="T31" s="1"/>
      <c r="U31" s="5">
        <f t="shared" si="0"/>
        <v>269282.41</v>
      </c>
    </row>
    <row r="32" spans="1:21" ht="12.75">
      <c r="A32" s="3">
        <v>7</v>
      </c>
      <c r="B32" s="1">
        <v>128916.68</v>
      </c>
      <c r="C32" s="1">
        <v>38600.61</v>
      </c>
      <c r="D32" s="1">
        <v>28581.7</v>
      </c>
      <c r="E32" s="1">
        <v>9087.05</v>
      </c>
      <c r="F32" s="1">
        <v>4047.43</v>
      </c>
      <c r="G32" s="1">
        <v>840</v>
      </c>
      <c r="H32" s="1">
        <v>21641.11</v>
      </c>
      <c r="I32" s="1">
        <v>19396.95</v>
      </c>
      <c r="J32" s="1">
        <v>1622.2</v>
      </c>
      <c r="K32" s="1"/>
      <c r="L32" s="1">
        <v>207.76</v>
      </c>
      <c r="M32" s="1">
        <v>1584.02</v>
      </c>
      <c r="N32" s="1"/>
      <c r="O32" s="1"/>
      <c r="P32" s="1"/>
      <c r="Q32" s="1"/>
      <c r="R32" s="1"/>
      <c r="S32" s="1"/>
      <c r="T32" s="1"/>
      <c r="U32" s="5">
        <f t="shared" si="0"/>
        <v>254525.50999999998</v>
      </c>
    </row>
    <row r="33" spans="1:21" ht="12.75">
      <c r="A33" s="3">
        <v>8</v>
      </c>
      <c r="B33" s="1">
        <v>129071.97</v>
      </c>
      <c r="C33" s="1">
        <v>41170.13</v>
      </c>
      <c r="D33" s="1">
        <v>28714.76</v>
      </c>
      <c r="E33" s="1">
        <v>9103.7</v>
      </c>
      <c r="F33" s="1">
        <v>17501.35</v>
      </c>
      <c r="G33" s="1">
        <v>560</v>
      </c>
      <c r="H33" s="1">
        <v>7791.27</v>
      </c>
      <c r="I33" s="1">
        <v>17196.62</v>
      </c>
      <c r="J33" s="1">
        <v>280.18</v>
      </c>
      <c r="K33" s="1"/>
      <c r="L33" s="1">
        <v>578.76</v>
      </c>
      <c r="M33" s="1">
        <v>6099.77</v>
      </c>
      <c r="N33" s="1"/>
      <c r="O33" s="1"/>
      <c r="P33" s="1"/>
      <c r="Q33" s="1"/>
      <c r="R33" s="1"/>
      <c r="S33" s="1"/>
      <c r="T33" s="1"/>
      <c r="U33" s="5">
        <f t="shared" si="0"/>
        <v>258068.51</v>
      </c>
    </row>
    <row r="34" spans="1:21" ht="12.75">
      <c r="A34" s="3">
        <v>9</v>
      </c>
      <c r="B34" s="1">
        <v>242610.02</v>
      </c>
      <c r="C34" s="1">
        <v>82721.57</v>
      </c>
      <c r="D34" s="1">
        <v>53703.64</v>
      </c>
      <c r="E34" s="1">
        <v>22476.91</v>
      </c>
      <c r="F34" s="1">
        <v>3251.43</v>
      </c>
      <c r="G34" s="1">
        <v>1680</v>
      </c>
      <c r="H34" s="1">
        <v>11622.13</v>
      </c>
      <c r="I34" s="1">
        <v>23967.56</v>
      </c>
      <c r="J34" s="1">
        <v>1834.98</v>
      </c>
      <c r="K34" s="1"/>
      <c r="L34" s="1">
        <v>2049.11</v>
      </c>
      <c r="M34" s="1">
        <v>7790.26</v>
      </c>
      <c r="N34" s="1"/>
      <c r="O34" s="1"/>
      <c r="P34" s="1"/>
      <c r="Q34" s="1"/>
      <c r="R34" s="1"/>
      <c r="S34" s="1"/>
      <c r="T34" s="1"/>
      <c r="U34" s="5">
        <f t="shared" si="0"/>
        <v>453707.6099999999</v>
      </c>
    </row>
    <row r="35" spans="1:21" ht="12.75">
      <c r="A35" s="3">
        <v>11</v>
      </c>
      <c r="B35" s="1">
        <v>145399.71</v>
      </c>
      <c r="C35" s="1">
        <v>50740.68</v>
      </c>
      <c r="D35" s="1">
        <v>32157.78</v>
      </c>
      <c r="E35" s="1">
        <v>12183.23</v>
      </c>
      <c r="F35" s="1">
        <v>5201.43</v>
      </c>
      <c r="G35" s="1">
        <v>1120</v>
      </c>
      <c r="H35" s="1">
        <v>16319.01</v>
      </c>
      <c r="I35" s="1">
        <v>2004.12</v>
      </c>
      <c r="J35" s="1">
        <v>1538.96</v>
      </c>
      <c r="K35" s="1"/>
      <c r="L35" s="1">
        <v>1029.23</v>
      </c>
      <c r="M35" s="1">
        <v>3699.8</v>
      </c>
      <c r="N35" s="1"/>
      <c r="O35" s="1"/>
      <c r="P35" s="1"/>
      <c r="Q35" s="1"/>
      <c r="R35" s="1"/>
      <c r="S35" s="39"/>
      <c r="T35" s="1"/>
      <c r="U35" s="5">
        <f t="shared" si="0"/>
        <v>271393.94999999995</v>
      </c>
    </row>
    <row r="36" spans="1:21" ht="12.75">
      <c r="A36" s="3" t="s">
        <v>3</v>
      </c>
      <c r="B36" s="1">
        <v>361590.73</v>
      </c>
      <c r="C36" s="1">
        <v>64833.98</v>
      </c>
      <c r="D36" s="1">
        <v>77813.92</v>
      </c>
      <c r="E36" s="1">
        <v>14626.75</v>
      </c>
      <c r="F36" s="1">
        <v>13172.38</v>
      </c>
      <c r="G36" s="1">
        <v>1680</v>
      </c>
      <c r="H36" s="1">
        <v>4760</v>
      </c>
      <c r="I36" s="1">
        <v>2766.32</v>
      </c>
      <c r="J36" s="1">
        <v>7438.36</v>
      </c>
      <c r="K36" s="1"/>
      <c r="L36" s="1">
        <v>2058.47</v>
      </c>
      <c r="M36" s="1">
        <v>7284.7</v>
      </c>
      <c r="N36" s="1"/>
      <c r="O36" s="1"/>
      <c r="P36" s="1"/>
      <c r="Q36" s="1"/>
      <c r="R36" s="1"/>
      <c r="S36" s="1"/>
      <c r="T36" s="1">
        <v>2708.4</v>
      </c>
      <c r="U36" s="5">
        <f t="shared" si="0"/>
        <v>560734.0099999998</v>
      </c>
    </row>
    <row r="37" spans="1:21" ht="12.75">
      <c r="A37" s="3">
        <v>12</v>
      </c>
      <c r="B37" s="1">
        <v>355323.39</v>
      </c>
      <c r="C37" s="1">
        <v>85717.4</v>
      </c>
      <c r="D37" s="1">
        <v>74499.01</v>
      </c>
      <c r="E37" s="1">
        <v>19065.77</v>
      </c>
      <c r="F37" s="1">
        <v>9908.73</v>
      </c>
      <c r="G37" s="1">
        <v>1680</v>
      </c>
      <c r="H37" s="1">
        <v>10536.87</v>
      </c>
      <c r="I37" s="1">
        <v>32305.05</v>
      </c>
      <c r="J37" s="1">
        <v>342.14</v>
      </c>
      <c r="K37" s="1"/>
      <c r="L37" s="1">
        <v>1380.12</v>
      </c>
      <c r="M37" s="1">
        <v>9582.01</v>
      </c>
      <c r="N37" s="1"/>
      <c r="O37" s="1"/>
      <c r="P37" s="1">
        <v>112</v>
      </c>
      <c r="Q37" s="1"/>
      <c r="R37" s="1"/>
      <c r="S37" s="1"/>
      <c r="T37" s="1"/>
      <c r="U37" s="5">
        <f t="shared" si="0"/>
        <v>600452.4900000001</v>
      </c>
    </row>
    <row r="38" spans="1:21" ht="12.75">
      <c r="A38" s="3">
        <v>15</v>
      </c>
      <c r="B38" s="1">
        <v>558958</v>
      </c>
      <c r="C38" s="1">
        <v>109773.82</v>
      </c>
      <c r="D38" s="1">
        <v>123839.42</v>
      </c>
      <c r="E38" s="1">
        <v>25732.99</v>
      </c>
      <c r="F38" s="1">
        <v>19275.08</v>
      </c>
      <c r="G38" s="1">
        <v>2520</v>
      </c>
      <c r="H38" s="1">
        <v>39278.04</v>
      </c>
      <c r="I38" s="1">
        <v>24778.32</v>
      </c>
      <c r="J38" s="1">
        <v>13548.72</v>
      </c>
      <c r="K38" s="1"/>
      <c r="L38" s="1">
        <v>3256.12</v>
      </c>
      <c r="M38" s="1">
        <v>12607.05</v>
      </c>
      <c r="N38" s="1"/>
      <c r="O38" s="1"/>
      <c r="P38" s="1"/>
      <c r="Q38" s="1"/>
      <c r="R38" s="1">
        <v>40400</v>
      </c>
      <c r="S38" s="1"/>
      <c r="T38" s="1"/>
      <c r="U38" s="5">
        <f t="shared" si="0"/>
        <v>973967.56</v>
      </c>
    </row>
    <row r="39" spans="1:21" ht="12.75">
      <c r="A39" s="3">
        <v>16</v>
      </c>
      <c r="B39" s="1">
        <v>459368.93</v>
      </c>
      <c r="C39" s="1">
        <v>85649.63</v>
      </c>
      <c r="D39" s="1">
        <v>101183.04</v>
      </c>
      <c r="E39" s="1">
        <v>18005.79</v>
      </c>
      <c r="F39" s="1">
        <v>7725.08</v>
      </c>
      <c r="G39" s="1">
        <v>1960</v>
      </c>
      <c r="H39" s="1">
        <v>32441.61</v>
      </c>
      <c r="I39" s="1">
        <v>5207.48</v>
      </c>
      <c r="J39" s="1">
        <v>3072.79</v>
      </c>
      <c r="K39" s="1"/>
      <c r="L39" s="1">
        <v>2021.04</v>
      </c>
      <c r="M39" s="1">
        <v>8049.93</v>
      </c>
      <c r="N39" s="1"/>
      <c r="O39" s="1"/>
      <c r="P39" s="1"/>
      <c r="Q39" s="1"/>
      <c r="R39" s="1"/>
      <c r="S39" s="1"/>
      <c r="T39" s="1"/>
      <c r="U39" s="5">
        <f t="shared" si="0"/>
        <v>724685.3200000002</v>
      </c>
    </row>
    <row r="40" spans="1:21" ht="12.75">
      <c r="A40" s="3">
        <v>17</v>
      </c>
      <c r="B40" s="1">
        <v>268918.58</v>
      </c>
      <c r="C40" s="1">
        <v>60219.38</v>
      </c>
      <c r="D40" s="1">
        <v>61557.57</v>
      </c>
      <c r="E40" s="1">
        <v>13801.96</v>
      </c>
      <c r="F40" s="1">
        <v>25312.37</v>
      </c>
      <c r="G40" s="1">
        <v>1400</v>
      </c>
      <c r="H40" s="1">
        <v>21073.74</v>
      </c>
      <c r="I40" s="1">
        <v>52251.01</v>
      </c>
      <c r="J40" s="1">
        <v>470</v>
      </c>
      <c r="K40" s="1"/>
      <c r="L40" s="1">
        <v>504.56</v>
      </c>
      <c r="M40" s="1">
        <v>1825.52</v>
      </c>
      <c r="N40" s="1"/>
      <c r="O40" s="1"/>
      <c r="P40" s="1"/>
      <c r="Q40" s="1"/>
      <c r="R40" s="1"/>
      <c r="S40" s="1"/>
      <c r="T40" s="1"/>
      <c r="U40" s="5">
        <f t="shared" si="0"/>
        <v>507334.69000000006</v>
      </c>
    </row>
    <row r="41" spans="1:21" s="38" customFormat="1" ht="12.75">
      <c r="A41" s="23" t="s">
        <v>1</v>
      </c>
      <c r="B41" s="23">
        <f aca="true" t="shared" si="2" ref="B41:T41">SUM(B26:B40)</f>
        <v>4388757.12</v>
      </c>
      <c r="C41" s="23">
        <f t="shared" si="2"/>
        <v>1016829.0800000001</v>
      </c>
      <c r="D41" s="23">
        <f t="shared" si="2"/>
        <v>933569.7000000001</v>
      </c>
      <c r="E41" s="23">
        <f t="shared" si="2"/>
        <v>265741.23</v>
      </c>
      <c r="F41" s="23">
        <f t="shared" si="2"/>
        <v>153853.77</v>
      </c>
      <c r="G41" s="23">
        <f t="shared" si="2"/>
        <v>22400</v>
      </c>
      <c r="H41" s="23">
        <f t="shared" si="2"/>
        <v>278353.05</v>
      </c>
      <c r="I41" s="23">
        <f t="shared" si="2"/>
        <v>286913.66000000003</v>
      </c>
      <c r="J41" s="23">
        <f t="shared" si="2"/>
        <v>44287.71</v>
      </c>
      <c r="K41" s="23">
        <f t="shared" si="2"/>
        <v>0</v>
      </c>
      <c r="L41" s="23">
        <f t="shared" si="2"/>
        <v>20365.38</v>
      </c>
      <c r="M41" s="23">
        <f t="shared" si="2"/>
        <v>102637.57000000002</v>
      </c>
      <c r="N41" s="23">
        <f t="shared" si="2"/>
        <v>0</v>
      </c>
      <c r="O41" s="23">
        <f t="shared" si="2"/>
        <v>0</v>
      </c>
      <c r="P41" s="23">
        <f t="shared" si="2"/>
        <v>140</v>
      </c>
      <c r="Q41" s="23">
        <f t="shared" si="2"/>
        <v>0</v>
      </c>
      <c r="R41" s="23">
        <f t="shared" si="2"/>
        <v>40400</v>
      </c>
      <c r="S41" s="23">
        <f t="shared" si="2"/>
        <v>0</v>
      </c>
      <c r="T41" s="23">
        <f t="shared" si="2"/>
        <v>2708.4</v>
      </c>
      <c r="U41" s="23">
        <f t="shared" si="0"/>
        <v>7556956.670000001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108858.2</v>
      </c>
      <c r="D43" s="1"/>
      <c r="E43" s="1">
        <v>25090</v>
      </c>
      <c r="F43" s="1">
        <v>280</v>
      </c>
      <c r="G43" s="1"/>
      <c r="H43" s="1"/>
      <c r="I43" s="1">
        <v>965.16</v>
      </c>
      <c r="J43" s="1">
        <v>11773.11</v>
      </c>
      <c r="K43" s="1"/>
      <c r="L43" s="1">
        <v>519.4</v>
      </c>
      <c r="M43" s="1">
        <v>701.12</v>
      </c>
      <c r="N43" s="1"/>
      <c r="O43" s="1"/>
      <c r="P43" s="1"/>
      <c r="Q43" s="1"/>
      <c r="R43" s="1"/>
      <c r="S43" s="1"/>
      <c r="T43" s="1"/>
      <c r="U43" s="5">
        <f>SUM(B43:T43)</f>
        <v>148186.99000000002</v>
      </c>
    </row>
    <row r="44" spans="1:21" ht="12.75">
      <c r="A44" s="1" t="s">
        <v>41</v>
      </c>
      <c r="B44" s="1"/>
      <c r="C44" s="1">
        <v>59319.24</v>
      </c>
      <c r="D44" s="1"/>
      <c r="E44" s="1">
        <v>13022.89</v>
      </c>
      <c r="F44" s="1">
        <v>280</v>
      </c>
      <c r="G44" s="1"/>
      <c r="H44" s="1"/>
      <c r="I44" s="1">
        <v>979.15</v>
      </c>
      <c r="J44" s="1">
        <v>1014.66</v>
      </c>
      <c r="K44" s="1"/>
      <c r="L44" s="1">
        <v>1796.48</v>
      </c>
      <c r="M44" s="1">
        <v>804.99</v>
      </c>
      <c r="N44" s="1"/>
      <c r="O44" s="1"/>
      <c r="P44" s="1"/>
      <c r="Q44" s="1"/>
      <c r="R44" s="1"/>
      <c r="S44" s="1"/>
      <c r="T44" s="1"/>
      <c r="U44" s="5">
        <f>SUM(B44:T44)</f>
        <v>77217.41</v>
      </c>
    </row>
    <row r="45" spans="1:21" ht="12.75">
      <c r="A45" s="1" t="s">
        <v>5</v>
      </c>
      <c r="B45" s="1"/>
      <c r="C45" s="1">
        <v>93007.72</v>
      </c>
      <c r="D45" s="1"/>
      <c r="E45" s="1">
        <v>21773.57</v>
      </c>
      <c r="F45" s="1">
        <v>20280.2</v>
      </c>
      <c r="G45" s="1"/>
      <c r="H45" s="1"/>
      <c r="I45" s="1">
        <v>865.15</v>
      </c>
      <c r="J45" s="1"/>
      <c r="K45" s="1"/>
      <c r="L45" s="1"/>
      <c r="M45" s="1">
        <v>441.45</v>
      </c>
      <c r="N45" s="1"/>
      <c r="O45" s="1"/>
      <c r="P45" s="1"/>
      <c r="Q45" s="1"/>
      <c r="R45" s="1"/>
      <c r="S45" s="1"/>
      <c r="T45" s="1"/>
      <c r="U45" s="5">
        <f>SUM(B45:T45)</f>
        <v>136368.09000000003</v>
      </c>
    </row>
    <row r="46" spans="1:22" s="38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261185.16</v>
      </c>
      <c r="D46" s="23">
        <f t="shared" si="3"/>
        <v>0</v>
      </c>
      <c r="E46" s="23">
        <f t="shared" si="3"/>
        <v>59886.46</v>
      </c>
      <c r="F46" s="23">
        <f t="shared" si="3"/>
        <v>20840.2</v>
      </c>
      <c r="G46" s="23">
        <f t="shared" si="3"/>
        <v>0</v>
      </c>
      <c r="H46" s="23">
        <f t="shared" si="3"/>
        <v>0</v>
      </c>
      <c r="I46" s="23">
        <f t="shared" si="3"/>
        <v>2809.46</v>
      </c>
      <c r="J46" s="23">
        <f t="shared" si="3"/>
        <v>12787.77</v>
      </c>
      <c r="K46" s="23">
        <f t="shared" si="3"/>
        <v>0</v>
      </c>
      <c r="L46" s="23">
        <f t="shared" si="3"/>
        <v>2315.88</v>
      </c>
      <c r="M46" s="23">
        <f t="shared" si="3"/>
        <v>1947.5600000000002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361772.49000000005</v>
      </c>
      <c r="V46" s="40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8" customFormat="1" ht="12.75">
      <c r="A48" s="23" t="s">
        <v>6</v>
      </c>
      <c r="B48" s="23">
        <v>102757.71</v>
      </c>
      <c r="C48" s="23">
        <v>32245.28</v>
      </c>
      <c r="D48" s="23">
        <v>22793.33</v>
      </c>
      <c r="E48" s="23">
        <v>9533.43</v>
      </c>
      <c r="F48" s="23">
        <v>1880</v>
      </c>
      <c r="G48" s="23"/>
      <c r="H48" s="23"/>
      <c r="I48" s="23">
        <v>2801.84</v>
      </c>
      <c r="J48" s="23"/>
      <c r="K48" s="23"/>
      <c r="L48" s="23">
        <v>84.21</v>
      </c>
      <c r="M48" s="23">
        <v>142.82</v>
      </c>
      <c r="N48" s="23"/>
      <c r="O48" s="23"/>
      <c r="P48" s="23"/>
      <c r="Q48" s="23"/>
      <c r="R48" s="23"/>
      <c r="S48" s="23"/>
      <c r="T48" s="23"/>
      <c r="U48" s="23">
        <f>SUM(B48:T48)</f>
        <v>172238.62</v>
      </c>
      <c r="V48" s="40"/>
    </row>
    <row r="49" spans="1:21" s="38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38" customFormat="1" ht="12.75">
      <c r="A50" s="23" t="s">
        <v>7</v>
      </c>
      <c r="B50" s="23"/>
      <c r="C50" s="23">
        <v>75405.12</v>
      </c>
      <c r="D50" s="23"/>
      <c r="E50" s="23">
        <v>17159.29</v>
      </c>
      <c r="F50" s="23">
        <v>2170</v>
      </c>
      <c r="G50" s="23"/>
      <c r="H50" s="23"/>
      <c r="I50" s="23">
        <v>3290.06</v>
      </c>
      <c r="J50" s="23"/>
      <c r="K50" s="23"/>
      <c r="L50" s="23">
        <v>112.28</v>
      </c>
      <c r="M50" s="23">
        <v>2788.92</v>
      </c>
      <c r="N50" s="23"/>
      <c r="O50" s="23"/>
      <c r="P50" s="23"/>
      <c r="Q50" s="23"/>
      <c r="R50" s="23"/>
      <c r="S50" s="23"/>
      <c r="T50" s="23"/>
      <c r="U50" s="23">
        <f>SUM(B50:T50)</f>
        <v>100925.67</v>
      </c>
    </row>
    <row r="51" spans="1:21" s="38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38" customFormat="1" ht="12.75">
      <c r="A52" s="23" t="s">
        <v>8</v>
      </c>
      <c r="B52" s="23"/>
      <c r="C52" s="23">
        <v>139398.62</v>
      </c>
      <c r="D52" s="23"/>
      <c r="E52" s="23">
        <v>31230.18</v>
      </c>
      <c r="F52" s="23">
        <v>100297.5</v>
      </c>
      <c r="G52" s="23"/>
      <c r="H52" s="23"/>
      <c r="I52" s="23">
        <v>3181.3</v>
      </c>
      <c r="J52" s="23">
        <v>22100.16</v>
      </c>
      <c r="K52" s="23"/>
      <c r="L52" s="23">
        <v>533.33</v>
      </c>
      <c r="M52" s="23">
        <v>3954.33</v>
      </c>
      <c r="N52" s="23"/>
      <c r="O52" s="23"/>
      <c r="P52" s="23"/>
      <c r="Q52" s="23"/>
      <c r="R52" s="41">
        <v>56000</v>
      </c>
      <c r="S52" s="23"/>
      <c r="T52" s="23"/>
      <c r="U52" s="23">
        <f>SUM(B52:T52)</f>
        <v>356695.42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2:4" ht="12.75">
      <c r="B55" s="42"/>
      <c r="D55" s="42"/>
    </row>
    <row r="56" spans="2:4" ht="12.75">
      <c r="B56" s="43"/>
      <c r="D56" s="4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:F21"/>
    </sheetView>
  </sheetViews>
  <sheetFormatPr defaultColWidth="9.140625" defaultRowHeight="12.75"/>
  <cols>
    <col min="1" max="1" width="9.140625" style="33" customWidth="1"/>
    <col min="2" max="2" width="14.140625" style="33" customWidth="1"/>
    <col min="3" max="3" width="13.140625" style="33" customWidth="1"/>
    <col min="4" max="4" width="12.7109375" style="33" customWidth="1"/>
    <col min="5" max="5" width="11.140625" style="33" customWidth="1"/>
    <col min="6" max="6" width="11.7109375" style="33" customWidth="1"/>
    <col min="7" max="7" width="9.140625" style="33" customWidth="1"/>
    <col min="8" max="8" width="11.57421875" style="33" customWidth="1"/>
    <col min="9" max="9" width="14.140625" style="33" customWidth="1"/>
    <col min="10" max="10" width="13.7109375" style="33" customWidth="1"/>
    <col min="11" max="11" width="12.57421875" style="33" customWidth="1"/>
    <col min="12" max="12" width="10.7109375" style="33" customWidth="1"/>
    <col min="13" max="14" width="11.421875" style="33" customWidth="1"/>
    <col min="15" max="17" width="9.140625" style="33" customWidth="1"/>
    <col min="18" max="18" width="12.00390625" style="33" customWidth="1"/>
    <col min="19" max="19" width="11.28125" style="33" customWidth="1"/>
    <col min="20" max="20" width="9.140625" style="33" customWidth="1"/>
    <col min="21" max="21" width="13.8515625" style="33" customWidth="1"/>
    <col min="22" max="16384" width="9.140625" style="33" customWidth="1"/>
  </cols>
  <sheetData>
    <row r="1" ht="15.75">
      <c r="B1" s="34" t="s">
        <v>33</v>
      </c>
    </row>
    <row r="3" spans="1:21" ht="119.25" customHeight="1">
      <c r="A3" s="35"/>
      <c r="B3" s="36" t="s">
        <v>9</v>
      </c>
      <c r="C3" s="36" t="s">
        <v>10</v>
      </c>
      <c r="D3" s="36" t="s">
        <v>25</v>
      </c>
      <c r="E3" s="36" t="s">
        <v>11</v>
      </c>
      <c r="F3" s="36" t="s">
        <v>12</v>
      </c>
      <c r="G3" s="36" t="s">
        <v>13</v>
      </c>
      <c r="H3" s="36" t="s">
        <v>14</v>
      </c>
      <c r="I3" s="36" t="s">
        <v>15</v>
      </c>
      <c r="J3" s="36" t="s">
        <v>26</v>
      </c>
      <c r="K3" s="36" t="s">
        <v>16</v>
      </c>
      <c r="L3" s="36" t="s">
        <v>17</v>
      </c>
      <c r="M3" s="36" t="s">
        <v>18</v>
      </c>
      <c r="N3" s="36" t="s">
        <v>24</v>
      </c>
      <c r="O3" s="36" t="s">
        <v>19</v>
      </c>
      <c r="P3" s="36" t="s">
        <v>43</v>
      </c>
      <c r="Q3" s="36" t="s">
        <v>20</v>
      </c>
      <c r="R3" s="36" t="s">
        <v>21</v>
      </c>
      <c r="S3" s="36" t="s">
        <v>22</v>
      </c>
      <c r="T3" s="36" t="s">
        <v>23</v>
      </c>
      <c r="U3" s="37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223729.83</v>
      </c>
      <c r="D5" s="4"/>
      <c r="E5" s="4">
        <v>50138.88</v>
      </c>
      <c r="F5" s="4"/>
      <c r="G5" s="4"/>
      <c r="H5" s="4">
        <v>44646.86</v>
      </c>
      <c r="I5" s="4">
        <v>1143.19</v>
      </c>
      <c r="J5" s="4"/>
      <c r="K5" s="4"/>
      <c r="L5" s="2">
        <v>2750.86</v>
      </c>
      <c r="M5" s="4">
        <v>4907.86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327317.4799999999</v>
      </c>
    </row>
    <row r="6" spans="1:21" ht="12.75">
      <c r="A6" s="3">
        <v>3</v>
      </c>
      <c r="B6" s="4"/>
      <c r="C6" s="4">
        <v>97929.96</v>
      </c>
      <c r="D6" s="4"/>
      <c r="E6" s="4">
        <v>22650.29</v>
      </c>
      <c r="F6" s="4">
        <v>14075</v>
      </c>
      <c r="G6" s="4"/>
      <c r="H6" s="4">
        <v>42603.47</v>
      </c>
      <c r="I6" s="4">
        <v>1967.48</v>
      </c>
      <c r="J6" s="4"/>
      <c r="K6" s="4"/>
      <c r="L6" s="4">
        <v>1113</v>
      </c>
      <c r="M6" s="4">
        <v>5453.18</v>
      </c>
      <c r="N6" s="4"/>
      <c r="O6" s="4"/>
      <c r="P6" s="4"/>
      <c r="Q6" s="4"/>
      <c r="R6" s="4"/>
      <c r="S6" s="4"/>
      <c r="T6" s="4"/>
      <c r="U6" s="5">
        <f t="shared" si="0"/>
        <v>185792.38</v>
      </c>
    </row>
    <row r="7" spans="1:21" ht="12.75">
      <c r="A7" s="3">
        <v>4</v>
      </c>
      <c r="B7" s="4"/>
      <c r="C7" s="4">
        <v>118088.17</v>
      </c>
      <c r="D7" s="4"/>
      <c r="E7" s="4">
        <v>26796.02</v>
      </c>
      <c r="F7" s="4">
        <v>5060</v>
      </c>
      <c r="G7" s="4"/>
      <c r="H7" s="4">
        <v>23115.17</v>
      </c>
      <c r="I7" s="4">
        <v>2436.65</v>
      </c>
      <c r="J7" s="4"/>
      <c r="K7" s="4"/>
      <c r="L7" s="4">
        <v>1880.69</v>
      </c>
      <c r="M7" s="4">
        <v>4331.37</v>
      </c>
      <c r="N7" s="4"/>
      <c r="O7" s="4"/>
      <c r="P7" s="4"/>
      <c r="Q7" s="4"/>
      <c r="R7" s="4"/>
      <c r="S7" s="4"/>
      <c r="T7" s="4"/>
      <c r="U7" s="5">
        <f t="shared" si="0"/>
        <v>181708.06999999998</v>
      </c>
    </row>
    <row r="8" spans="1:21" ht="12.75">
      <c r="A8" s="3">
        <v>5</v>
      </c>
      <c r="B8" s="4"/>
      <c r="C8" s="4">
        <v>362162.08</v>
      </c>
      <c r="D8" s="4"/>
      <c r="E8" s="4">
        <v>79671.22</v>
      </c>
      <c r="F8" s="4"/>
      <c r="G8" s="4"/>
      <c r="H8" s="4">
        <v>54018.56</v>
      </c>
      <c r="I8" s="4">
        <v>1108.43</v>
      </c>
      <c r="J8" s="4"/>
      <c r="K8" s="4"/>
      <c r="L8" s="4">
        <v>3985.94</v>
      </c>
      <c r="M8" s="4">
        <v>9067.86</v>
      </c>
      <c r="N8" s="4"/>
      <c r="O8" s="4"/>
      <c r="P8" s="4"/>
      <c r="Q8" s="4"/>
      <c r="R8" s="4"/>
      <c r="S8" s="4"/>
      <c r="T8" s="4"/>
      <c r="U8" s="5">
        <f t="shared" si="0"/>
        <v>510014.09</v>
      </c>
    </row>
    <row r="9" spans="1:21" ht="12.75">
      <c r="A9" s="3">
        <v>6</v>
      </c>
      <c r="B9" s="4"/>
      <c r="C9" s="4">
        <v>154394.57</v>
      </c>
      <c r="D9" s="4"/>
      <c r="E9" s="4">
        <v>34662.45</v>
      </c>
      <c r="F9" s="4"/>
      <c r="G9" s="4"/>
      <c r="H9" s="4">
        <v>47663.63</v>
      </c>
      <c r="I9" s="4">
        <v>802.13</v>
      </c>
      <c r="J9" s="4"/>
      <c r="K9" s="4"/>
      <c r="L9" s="4">
        <v>2919.28</v>
      </c>
      <c r="M9" s="4">
        <v>5868.66</v>
      </c>
      <c r="N9" s="4"/>
      <c r="O9" s="4"/>
      <c r="P9" s="4"/>
      <c r="Q9" s="4"/>
      <c r="R9" s="4"/>
      <c r="S9" s="4"/>
      <c r="T9" s="4"/>
      <c r="U9" s="5">
        <f t="shared" si="0"/>
        <v>246310.72000000003</v>
      </c>
    </row>
    <row r="10" spans="1:21" ht="12.75">
      <c r="A10" s="3">
        <v>11</v>
      </c>
      <c r="B10" s="4"/>
      <c r="C10" s="4">
        <v>87813.9</v>
      </c>
      <c r="D10" s="4"/>
      <c r="E10" s="4">
        <v>19890.98</v>
      </c>
      <c r="F10" s="4"/>
      <c r="G10" s="4"/>
      <c r="H10" s="4">
        <v>25560.48</v>
      </c>
      <c r="I10" s="4">
        <v>979.2</v>
      </c>
      <c r="J10" s="4"/>
      <c r="K10" s="4"/>
      <c r="L10" s="4">
        <v>445.2</v>
      </c>
      <c r="M10" s="4">
        <v>2453.93</v>
      </c>
      <c r="N10" s="4"/>
      <c r="O10" s="4"/>
      <c r="P10" s="4"/>
      <c r="Q10" s="4"/>
      <c r="R10" s="4"/>
      <c r="S10" s="4"/>
      <c r="T10" s="4"/>
      <c r="U10" s="5">
        <f t="shared" si="0"/>
        <v>137143.69</v>
      </c>
    </row>
    <row r="11" spans="1:21" ht="12.75">
      <c r="A11" s="3">
        <v>12</v>
      </c>
      <c r="B11" s="4"/>
      <c r="C11" s="4">
        <v>145760.91</v>
      </c>
      <c r="D11" s="4"/>
      <c r="E11" s="4">
        <v>32366.49</v>
      </c>
      <c r="F11" s="4"/>
      <c r="G11" s="4"/>
      <c r="H11" s="4">
        <v>37867.96</v>
      </c>
      <c r="I11" s="4">
        <v>10825.81</v>
      </c>
      <c r="J11" s="4"/>
      <c r="K11" s="4"/>
      <c r="L11" s="4">
        <v>1706.6</v>
      </c>
      <c r="M11" s="4">
        <v>5315.55</v>
      </c>
      <c r="N11" s="4"/>
      <c r="O11" s="4"/>
      <c r="P11" s="4"/>
      <c r="Q11" s="4"/>
      <c r="R11" s="4"/>
      <c r="S11" s="4"/>
      <c r="T11" s="4"/>
      <c r="U11" s="5">
        <f t="shared" si="0"/>
        <v>233843.31999999998</v>
      </c>
    </row>
    <row r="12" spans="1:21" ht="12.75">
      <c r="A12" s="3">
        <v>13</v>
      </c>
      <c r="B12" s="4"/>
      <c r="C12" s="4">
        <v>152949.16</v>
      </c>
      <c r="D12" s="4"/>
      <c r="E12" s="4">
        <v>33857.8</v>
      </c>
      <c r="F12" s="4">
        <v>25219.8</v>
      </c>
      <c r="G12" s="4"/>
      <c r="H12" s="4">
        <v>26785.5</v>
      </c>
      <c r="I12" s="4">
        <v>4008.98</v>
      </c>
      <c r="J12" s="4"/>
      <c r="K12" s="4"/>
      <c r="L12" s="4">
        <v>920.08</v>
      </c>
      <c r="M12" s="4">
        <v>4803.99</v>
      </c>
      <c r="N12" s="4"/>
      <c r="O12" s="4"/>
      <c r="P12" s="4"/>
      <c r="Q12" s="4"/>
      <c r="R12" s="4"/>
      <c r="S12" s="4"/>
      <c r="T12" s="4"/>
      <c r="U12" s="5">
        <f t="shared" si="0"/>
        <v>248545.31</v>
      </c>
    </row>
    <row r="13" spans="1:21" ht="12.75">
      <c r="A13" s="3">
        <v>14</v>
      </c>
      <c r="B13" s="4"/>
      <c r="C13" s="4">
        <v>81055.68</v>
      </c>
      <c r="D13" s="4"/>
      <c r="E13" s="4">
        <v>17354.01</v>
      </c>
      <c r="F13" s="4"/>
      <c r="G13" s="4"/>
      <c r="H13" s="4">
        <v>10092.22</v>
      </c>
      <c r="I13" s="4">
        <v>139.08</v>
      </c>
      <c r="J13" s="4"/>
      <c r="K13" s="4"/>
      <c r="L13" s="4">
        <v>371</v>
      </c>
      <c r="M13" s="4">
        <v>2656.48</v>
      </c>
      <c r="N13" s="4"/>
      <c r="O13" s="4"/>
      <c r="P13" s="4"/>
      <c r="Q13" s="4"/>
      <c r="R13" s="4"/>
      <c r="S13" s="4"/>
      <c r="T13" s="4"/>
      <c r="U13" s="5">
        <f t="shared" si="0"/>
        <v>111668.46999999999</v>
      </c>
    </row>
    <row r="14" spans="1:21" ht="12.75">
      <c r="A14" s="3">
        <v>16</v>
      </c>
      <c r="B14" s="4"/>
      <c r="C14" s="4">
        <v>158095.32</v>
      </c>
      <c r="D14" s="4"/>
      <c r="E14" s="4">
        <v>35319.89</v>
      </c>
      <c r="F14" s="4">
        <v>1016.5</v>
      </c>
      <c r="G14" s="4"/>
      <c r="H14" s="4">
        <v>37552.55</v>
      </c>
      <c r="I14" s="4">
        <v>563.14</v>
      </c>
      <c r="J14" s="4"/>
      <c r="K14" s="4"/>
      <c r="L14" s="4">
        <v>2105.25</v>
      </c>
      <c r="M14" s="4">
        <v>4752.06</v>
      </c>
      <c r="N14" s="4"/>
      <c r="O14" s="4"/>
      <c r="P14" s="4"/>
      <c r="Q14" s="4"/>
      <c r="R14" s="4"/>
      <c r="S14" s="4"/>
      <c r="T14" s="4"/>
      <c r="U14" s="5">
        <f t="shared" si="0"/>
        <v>239404.71000000002</v>
      </c>
    </row>
    <row r="15" spans="1:21" ht="12.75">
      <c r="A15" s="3">
        <v>21</v>
      </c>
      <c r="B15" s="4"/>
      <c r="C15" s="4">
        <v>312858.81</v>
      </c>
      <c r="D15" s="4"/>
      <c r="E15" s="4">
        <v>69016.44</v>
      </c>
      <c r="F15" s="4"/>
      <c r="G15" s="4"/>
      <c r="H15" s="4">
        <v>84697.4</v>
      </c>
      <c r="I15" s="4">
        <v>1533.89</v>
      </c>
      <c r="J15" s="4">
        <v>360.07</v>
      </c>
      <c r="K15" s="4"/>
      <c r="L15" s="4">
        <v>5221.02</v>
      </c>
      <c r="M15" s="4">
        <v>11703.58</v>
      </c>
      <c r="N15" s="4"/>
      <c r="O15" s="4"/>
      <c r="P15" s="4"/>
      <c r="Q15" s="4"/>
      <c r="R15" s="4"/>
      <c r="S15" s="4"/>
      <c r="T15" s="4"/>
      <c r="U15" s="5">
        <f t="shared" si="0"/>
        <v>485391.2100000001</v>
      </c>
    </row>
    <row r="16" spans="1:21" ht="12.75">
      <c r="A16" s="3">
        <v>24</v>
      </c>
      <c r="B16" s="4"/>
      <c r="C16" s="4">
        <v>303639.67</v>
      </c>
      <c r="D16" s="4"/>
      <c r="E16" s="4">
        <v>66836.93</v>
      </c>
      <c r="F16" s="4"/>
      <c r="G16" s="4"/>
      <c r="H16" s="4">
        <v>68754.19</v>
      </c>
      <c r="I16" s="4">
        <v>1474.22</v>
      </c>
      <c r="J16" s="4"/>
      <c r="K16" s="4"/>
      <c r="L16" s="4">
        <v>4406.99</v>
      </c>
      <c r="M16" s="4">
        <v>13966.22</v>
      </c>
      <c r="N16" s="4"/>
      <c r="O16" s="4"/>
      <c r="P16" s="4"/>
      <c r="Q16" s="4"/>
      <c r="R16" s="4"/>
      <c r="S16" s="4"/>
      <c r="T16" s="4"/>
      <c r="U16" s="5">
        <f t="shared" si="0"/>
        <v>459078.2199999999</v>
      </c>
    </row>
    <row r="17" spans="1:21" ht="12.75">
      <c r="A17" s="3">
        <v>25</v>
      </c>
      <c r="B17" s="4"/>
      <c r="C17" s="4">
        <v>223218.6</v>
      </c>
      <c r="D17" s="4"/>
      <c r="E17" s="4">
        <v>51508.89</v>
      </c>
      <c r="F17" s="4"/>
      <c r="G17" s="4"/>
      <c r="H17" s="4">
        <v>32844.81</v>
      </c>
      <c r="I17" s="4">
        <v>5043.61</v>
      </c>
      <c r="J17" s="4">
        <v>2184.45</v>
      </c>
      <c r="K17" s="4"/>
      <c r="L17" s="4">
        <v>816.2</v>
      </c>
      <c r="M17" s="4">
        <v>6896.97</v>
      </c>
      <c r="N17" s="4"/>
      <c r="O17" s="4"/>
      <c r="P17" s="4"/>
      <c r="Q17" s="4"/>
      <c r="R17" s="4"/>
      <c r="S17" s="4"/>
      <c r="T17" s="4"/>
      <c r="U17" s="5">
        <f t="shared" si="0"/>
        <v>322513.52999999997</v>
      </c>
    </row>
    <row r="18" spans="1:21" ht="12.75">
      <c r="A18" s="3">
        <v>30</v>
      </c>
      <c r="B18" s="4"/>
      <c r="C18" s="4">
        <v>206909.01</v>
      </c>
      <c r="D18" s="4"/>
      <c r="E18" s="4">
        <v>44294.72</v>
      </c>
      <c r="F18" s="4"/>
      <c r="G18" s="4"/>
      <c r="H18" s="4">
        <v>52891.43</v>
      </c>
      <c r="I18" s="4">
        <v>946.43</v>
      </c>
      <c r="J18" s="4"/>
      <c r="K18" s="4"/>
      <c r="L18" s="4">
        <v>3452.61</v>
      </c>
      <c r="M18" s="4">
        <v>5154.55</v>
      </c>
      <c r="N18" s="4"/>
      <c r="O18" s="4"/>
      <c r="P18" s="4"/>
      <c r="Q18" s="4"/>
      <c r="R18" s="4"/>
      <c r="S18" s="4"/>
      <c r="T18" s="4"/>
      <c r="U18" s="5">
        <f t="shared" si="0"/>
        <v>313648.75</v>
      </c>
    </row>
    <row r="19" spans="1:21" ht="12.75">
      <c r="A19" s="3">
        <v>31</v>
      </c>
      <c r="B19" s="4"/>
      <c r="C19" s="4">
        <v>140047.58</v>
      </c>
      <c r="D19" s="4"/>
      <c r="E19" s="4">
        <v>30579.97</v>
      </c>
      <c r="F19" s="4"/>
      <c r="G19" s="4"/>
      <c r="H19" s="4">
        <v>62624.25</v>
      </c>
      <c r="I19" s="4">
        <v>12805.35</v>
      </c>
      <c r="J19" s="4"/>
      <c r="K19" s="4"/>
      <c r="L19" s="4">
        <v>4154.36</v>
      </c>
      <c r="M19" s="4">
        <v>6774.93</v>
      </c>
      <c r="N19" s="4"/>
      <c r="O19" s="4"/>
      <c r="P19" s="4"/>
      <c r="Q19" s="4"/>
      <c r="R19" s="4"/>
      <c r="S19" s="4"/>
      <c r="T19" s="4"/>
      <c r="U19" s="5">
        <f t="shared" si="0"/>
        <v>256986.43999999997</v>
      </c>
    </row>
    <row r="20" spans="1:21" ht="12.75">
      <c r="A20" s="3">
        <v>32</v>
      </c>
      <c r="B20" s="4"/>
      <c r="C20" s="4">
        <v>104155.25</v>
      </c>
      <c r="D20" s="4"/>
      <c r="E20" s="4">
        <v>23747.41</v>
      </c>
      <c r="F20" s="4"/>
      <c r="G20" s="4"/>
      <c r="H20" s="4">
        <v>39741.47</v>
      </c>
      <c r="I20" s="4">
        <v>1059.22</v>
      </c>
      <c r="J20" s="4"/>
      <c r="K20" s="4"/>
      <c r="L20" s="4">
        <v>3115.77</v>
      </c>
      <c r="M20" s="4">
        <v>3479.65</v>
      </c>
      <c r="N20" s="4"/>
      <c r="O20" s="4"/>
      <c r="P20" s="4"/>
      <c r="Q20" s="4"/>
      <c r="R20" s="4"/>
      <c r="S20" s="4"/>
      <c r="T20" s="4"/>
      <c r="U20" s="5">
        <f t="shared" si="0"/>
        <v>175298.77</v>
      </c>
    </row>
    <row r="21" spans="1:21" ht="12.75">
      <c r="A21" s="3">
        <v>33</v>
      </c>
      <c r="B21" s="4"/>
      <c r="C21" s="4">
        <v>151350.11</v>
      </c>
      <c r="D21" s="4"/>
      <c r="E21" s="4">
        <v>35064.67</v>
      </c>
      <c r="F21" s="4"/>
      <c r="G21" s="4"/>
      <c r="H21" s="4">
        <v>21556.62</v>
      </c>
      <c r="I21" s="4">
        <v>572.96</v>
      </c>
      <c r="J21" s="4"/>
      <c r="K21" s="4"/>
      <c r="L21" s="4">
        <v>1964.9</v>
      </c>
      <c r="M21" s="4">
        <v>4726.09</v>
      </c>
      <c r="N21" s="4"/>
      <c r="O21" s="4"/>
      <c r="P21" s="4"/>
      <c r="Q21" s="4"/>
      <c r="R21" s="4"/>
      <c r="S21" s="4"/>
      <c r="T21" s="4"/>
      <c r="U21" s="5">
        <f t="shared" si="0"/>
        <v>215235.34999999995</v>
      </c>
    </row>
    <row r="22" spans="1:21" ht="12.75">
      <c r="A22" s="3">
        <v>34</v>
      </c>
      <c r="B22" s="4"/>
      <c r="C22" s="4">
        <v>253778.37</v>
      </c>
      <c r="D22" s="4"/>
      <c r="E22" s="4">
        <v>56916.69</v>
      </c>
      <c r="F22" s="4"/>
      <c r="G22" s="4"/>
      <c r="H22" s="4">
        <v>60472.83</v>
      </c>
      <c r="I22" s="4">
        <v>3411.17</v>
      </c>
      <c r="J22" s="4"/>
      <c r="K22" s="4"/>
      <c r="L22" s="4">
        <v>4547.34</v>
      </c>
      <c r="M22" s="4">
        <v>10140.32</v>
      </c>
      <c r="N22" s="4"/>
      <c r="O22" s="4"/>
      <c r="P22" s="4"/>
      <c r="Q22" s="4"/>
      <c r="R22" s="4"/>
      <c r="S22" s="4"/>
      <c r="T22" s="4"/>
      <c r="U22" s="5">
        <f t="shared" si="0"/>
        <v>389266.72000000003</v>
      </c>
    </row>
    <row r="23" spans="1:21" s="38" customFormat="1" ht="12.75">
      <c r="A23" s="19" t="s">
        <v>1</v>
      </c>
      <c r="B23" s="23">
        <f>SUM(B5:B22)</f>
        <v>0</v>
      </c>
      <c r="C23" s="23">
        <f aca="true" t="shared" si="1" ref="C23:U23">SUM(C5:C22)</f>
        <v>3277936.98</v>
      </c>
      <c r="D23" s="23">
        <f t="shared" si="1"/>
        <v>0</v>
      </c>
      <c r="E23" s="23">
        <f t="shared" si="1"/>
        <v>730673.75</v>
      </c>
      <c r="F23" s="23">
        <f t="shared" si="1"/>
        <v>45371.3</v>
      </c>
      <c r="G23" s="23">
        <f t="shared" si="1"/>
        <v>0</v>
      </c>
      <c r="H23" s="23">
        <f t="shared" si="1"/>
        <v>773489.3999999999</v>
      </c>
      <c r="I23" s="23">
        <f t="shared" si="1"/>
        <v>50820.939999999995</v>
      </c>
      <c r="J23" s="23">
        <f t="shared" si="1"/>
        <v>2544.52</v>
      </c>
      <c r="K23" s="23">
        <f t="shared" si="1"/>
        <v>0</v>
      </c>
      <c r="L23" s="23">
        <f t="shared" si="1"/>
        <v>45877.09</v>
      </c>
      <c r="M23" s="23">
        <f t="shared" si="1"/>
        <v>112453.25</v>
      </c>
      <c r="N23" s="23">
        <f t="shared" si="1"/>
        <v>0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5039167.229999999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1052798.99</v>
      </c>
      <c r="C26" s="2">
        <v>88266.68</v>
      </c>
      <c r="D26" s="1">
        <v>236054.96</v>
      </c>
      <c r="E26" s="1">
        <v>19574.74</v>
      </c>
      <c r="F26" s="1">
        <v>23599.98</v>
      </c>
      <c r="G26" s="1"/>
      <c r="H26" s="1">
        <v>39943.2</v>
      </c>
      <c r="I26" s="1">
        <v>6643.04</v>
      </c>
      <c r="J26" s="1"/>
      <c r="K26" s="1"/>
      <c r="L26" s="1">
        <v>786.52</v>
      </c>
      <c r="M26" s="1">
        <v>6341.11</v>
      </c>
      <c r="N26" s="1"/>
      <c r="O26" s="1"/>
      <c r="P26" s="1"/>
      <c r="Q26" s="1"/>
      <c r="R26" s="1"/>
      <c r="S26" s="1"/>
      <c r="T26" s="1"/>
      <c r="U26" s="5">
        <f t="shared" si="0"/>
        <v>1474009.22</v>
      </c>
    </row>
    <row r="27" spans="1:21" ht="12.75">
      <c r="A27" s="3">
        <v>2</v>
      </c>
      <c r="B27" s="1">
        <v>134699.82</v>
      </c>
      <c r="C27" s="4">
        <v>4653.75</v>
      </c>
      <c r="D27" s="1">
        <v>28887.19</v>
      </c>
      <c r="E27" s="1">
        <v>1023.83</v>
      </c>
      <c r="G27" s="1"/>
      <c r="H27" s="1">
        <v>18371.25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187635.84</v>
      </c>
    </row>
    <row r="28" spans="1:21" ht="12.75">
      <c r="A28" s="3">
        <v>3</v>
      </c>
      <c r="B28" s="1">
        <v>367839</v>
      </c>
      <c r="C28" s="4">
        <v>48235.24</v>
      </c>
      <c r="D28" s="1">
        <v>80924.56</v>
      </c>
      <c r="E28" s="1">
        <v>10652.71</v>
      </c>
      <c r="F28" s="1">
        <v>18693.54</v>
      </c>
      <c r="G28" s="1"/>
      <c r="H28" s="1">
        <v>21151.25</v>
      </c>
      <c r="I28" s="1">
        <v>5296.3</v>
      </c>
      <c r="J28" s="1">
        <v>672.89</v>
      </c>
      <c r="K28" s="1"/>
      <c r="L28" s="1">
        <v>1038.8</v>
      </c>
      <c r="M28" s="1">
        <v>4726.09</v>
      </c>
      <c r="N28" s="1"/>
      <c r="O28" s="1"/>
      <c r="P28" s="1"/>
      <c r="Q28" s="1"/>
      <c r="R28" s="1"/>
      <c r="S28" s="1"/>
      <c r="T28" s="1"/>
      <c r="U28" s="5">
        <f t="shared" si="0"/>
        <v>559230.3800000001</v>
      </c>
    </row>
    <row r="29" spans="1:21" ht="12.75">
      <c r="A29" s="3">
        <v>4</v>
      </c>
      <c r="B29" s="1">
        <v>1376535.48</v>
      </c>
      <c r="C29" s="4">
        <v>102785.39</v>
      </c>
      <c r="D29" s="1">
        <v>318469.47</v>
      </c>
      <c r="E29" s="1">
        <v>1879.83</v>
      </c>
      <c r="F29" s="1">
        <v>31466.64</v>
      </c>
      <c r="G29" s="1"/>
      <c r="H29" s="1">
        <v>83928.5</v>
      </c>
      <c r="I29" s="1">
        <v>8629.61</v>
      </c>
      <c r="J29" s="1">
        <v>60</v>
      </c>
      <c r="K29" s="1"/>
      <c r="L29" s="1">
        <v>1319.29</v>
      </c>
      <c r="M29" s="1">
        <v>7236.33</v>
      </c>
      <c r="N29" s="1"/>
      <c r="O29" s="1"/>
      <c r="P29" s="1"/>
      <c r="Q29" s="1"/>
      <c r="R29" s="1"/>
      <c r="S29" s="1"/>
      <c r="T29" s="1"/>
      <c r="U29" s="5">
        <f t="shared" si="0"/>
        <v>1932310.54</v>
      </c>
    </row>
    <row r="30" spans="1:21" ht="12.75">
      <c r="A30" s="3">
        <v>5</v>
      </c>
      <c r="B30" s="1">
        <v>1342871.27</v>
      </c>
      <c r="C30" s="4">
        <v>114018.71</v>
      </c>
      <c r="D30" s="1">
        <v>313600.73</v>
      </c>
      <c r="E30" s="1">
        <v>12084.1</v>
      </c>
      <c r="F30" s="1">
        <v>23599.98</v>
      </c>
      <c r="G30" s="1"/>
      <c r="H30" s="1">
        <v>55767</v>
      </c>
      <c r="I30" s="1">
        <v>6447.95</v>
      </c>
      <c r="J30" s="1">
        <v>1200.21</v>
      </c>
      <c r="K30" s="1"/>
      <c r="L30" s="1">
        <v>2273.67</v>
      </c>
      <c r="M30" s="1">
        <v>5549.26</v>
      </c>
      <c r="N30" s="1"/>
      <c r="O30" s="1"/>
      <c r="P30" s="1"/>
      <c r="Q30" s="1"/>
      <c r="R30" s="1"/>
      <c r="S30" s="39"/>
      <c r="T30" s="39"/>
      <c r="U30" s="5">
        <f t="shared" si="0"/>
        <v>1877412.88</v>
      </c>
    </row>
    <row r="31" spans="1:21" ht="12.75">
      <c r="A31" s="3">
        <v>6</v>
      </c>
      <c r="B31" s="1">
        <v>398066.23</v>
      </c>
      <c r="C31" s="4">
        <v>44406.98</v>
      </c>
      <c r="D31" s="1">
        <v>87574.56</v>
      </c>
      <c r="E31" s="1">
        <v>10588.61</v>
      </c>
      <c r="F31" s="1">
        <v>7866.66</v>
      </c>
      <c r="G31" s="1"/>
      <c r="H31" s="1">
        <v>37178</v>
      </c>
      <c r="I31" s="1">
        <v>8633.86</v>
      </c>
      <c r="J31" s="1">
        <v>3385.14</v>
      </c>
      <c r="K31" s="1"/>
      <c r="L31" s="1">
        <v>801.36</v>
      </c>
      <c r="M31" s="1">
        <v>467.42</v>
      </c>
      <c r="N31" s="1"/>
      <c r="O31" s="1"/>
      <c r="P31" s="1"/>
      <c r="Q31" s="1"/>
      <c r="R31" s="1"/>
      <c r="S31" s="1"/>
      <c r="T31" s="1"/>
      <c r="U31" s="5">
        <f t="shared" si="0"/>
        <v>598968.8200000001</v>
      </c>
    </row>
    <row r="32" spans="1:21" ht="12.75">
      <c r="A32" s="3">
        <v>7</v>
      </c>
      <c r="B32" s="1">
        <v>401603.81</v>
      </c>
      <c r="C32" s="4">
        <v>41838.87</v>
      </c>
      <c r="D32" s="1">
        <v>86785.75</v>
      </c>
      <c r="E32" s="1">
        <v>9799.48</v>
      </c>
      <c r="F32" s="1">
        <v>7866.66</v>
      </c>
      <c r="G32" s="1"/>
      <c r="H32" s="1">
        <v>26628.8</v>
      </c>
      <c r="I32" s="1">
        <v>545.6</v>
      </c>
      <c r="J32" s="1">
        <v>1440.07</v>
      </c>
      <c r="K32" s="1"/>
      <c r="L32" s="1">
        <v>252.28</v>
      </c>
      <c r="M32" s="1">
        <v>830.96</v>
      </c>
      <c r="N32" s="1"/>
      <c r="O32" s="1"/>
      <c r="P32" s="1"/>
      <c r="Q32" s="1"/>
      <c r="R32" s="1"/>
      <c r="S32" s="1"/>
      <c r="T32" s="1"/>
      <c r="U32" s="5">
        <f t="shared" si="0"/>
        <v>577592.2799999999</v>
      </c>
    </row>
    <row r="33" spans="1:21" ht="12.75">
      <c r="A33" s="3">
        <v>8</v>
      </c>
      <c r="B33" s="1">
        <v>395789</v>
      </c>
      <c r="C33" s="4">
        <v>65065.24</v>
      </c>
      <c r="D33" s="1">
        <v>84154.32</v>
      </c>
      <c r="E33" s="1">
        <v>14107.91</v>
      </c>
      <c r="F33" s="1">
        <v>7866.66</v>
      </c>
      <c r="G33" s="1"/>
      <c r="H33" s="1">
        <v>18033</v>
      </c>
      <c r="I33" s="1">
        <v>1287.44</v>
      </c>
      <c r="J33" s="1"/>
      <c r="K33" s="1"/>
      <c r="L33" s="1">
        <v>474.88</v>
      </c>
      <c r="M33" s="1">
        <v>3630.26</v>
      </c>
      <c r="N33" s="1"/>
      <c r="O33" s="1"/>
      <c r="P33" s="1"/>
      <c r="Q33" s="1"/>
      <c r="R33" s="1"/>
      <c r="S33" s="1"/>
      <c r="T33" s="1"/>
      <c r="U33" s="5">
        <f t="shared" si="0"/>
        <v>590408.7100000001</v>
      </c>
    </row>
    <row r="34" spans="1:21" ht="12.75">
      <c r="A34" s="3">
        <v>9</v>
      </c>
      <c r="B34" s="1">
        <v>780230.33</v>
      </c>
      <c r="C34" s="4">
        <v>94271.4</v>
      </c>
      <c r="D34" s="1">
        <v>169280.15</v>
      </c>
      <c r="E34" s="1">
        <v>16079.62</v>
      </c>
      <c r="F34" s="1">
        <v>7866.66</v>
      </c>
      <c r="G34" s="1"/>
      <c r="H34" s="1">
        <v>39184.25</v>
      </c>
      <c r="I34" s="1">
        <v>4527.79</v>
      </c>
      <c r="J34" s="1">
        <v>1940.22</v>
      </c>
      <c r="K34" s="1"/>
      <c r="L34" s="1">
        <v>2105.25</v>
      </c>
      <c r="M34" s="1">
        <v>5245.44</v>
      </c>
      <c r="N34" s="1"/>
      <c r="O34" s="1"/>
      <c r="P34" s="1"/>
      <c r="Q34" s="1"/>
      <c r="R34" s="1"/>
      <c r="S34" s="1"/>
      <c r="T34" s="1"/>
      <c r="U34" s="5">
        <f t="shared" si="0"/>
        <v>1120731.1099999999</v>
      </c>
    </row>
    <row r="35" spans="1:21" ht="12.75">
      <c r="A35" s="3">
        <v>11</v>
      </c>
      <c r="B35" s="1">
        <v>434231.58</v>
      </c>
      <c r="C35" s="4">
        <v>48352.36</v>
      </c>
      <c r="D35" s="1">
        <v>95530.94</v>
      </c>
      <c r="E35" s="1">
        <v>11047.04</v>
      </c>
      <c r="F35" s="1">
        <v>71697.32</v>
      </c>
      <c r="G35" s="1"/>
      <c r="H35" s="1">
        <v>45619</v>
      </c>
      <c r="I35" s="1">
        <v>1849.7</v>
      </c>
      <c r="J35" s="1">
        <v>4410</v>
      </c>
      <c r="K35" s="1"/>
      <c r="L35" s="1">
        <v>1141.51</v>
      </c>
      <c r="M35" s="1">
        <v>3123.46</v>
      </c>
      <c r="N35" s="1"/>
      <c r="O35" s="1"/>
      <c r="P35" s="1"/>
      <c r="Q35" s="1"/>
      <c r="R35" s="1"/>
      <c r="S35" s="39"/>
      <c r="T35" s="1"/>
      <c r="U35" s="5">
        <f t="shared" si="0"/>
        <v>717002.9099999999</v>
      </c>
    </row>
    <row r="36" spans="1:21" ht="12.75">
      <c r="A36" s="3" t="s">
        <v>3</v>
      </c>
      <c r="B36" s="1">
        <v>994469.9</v>
      </c>
      <c r="C36" s="4">
        <v>58776.28</v>
      </c>
      <c r="D36" s="1">
        <v>218783.4</v>
      </c>
      <c r="E36" s="1">
        <v>13064.4</v>
      </c>
      <c r="G36" s="1"/>
      <c r="H36" s="1">
        <v>5700</v>
      </c>
      <c r="I36" s="1">
        <v>3270.08</v>
      </c>
      <c r="J36" s="1">
        <v>11915.11</v>
      </c>
      <c r="K36" s="1"/>
      <c r="L36" s="1">
        <v>2283.03</v>
      </c>
      <c r="M36" s="1">
        <v>6020.36</v>
      </c>
      <c r="N36" s="1"/>
      <c r="O36" s="1"/>
      <c r="P36" s="1"/>
      <c r="Q36" s="1"/>
      <c r="R36" s="1"/>
      <c r="S36" s="1"/>
      <c r="T36" s="1"/>
      <c r="U36" s="5">
        <f t="shared" si="0"/>
        <v>1314282.56</v>
      </c>
    </row>
    <row r="37" spans="1:21" ht="12.75">
      <c r="A37" s="3">
        <v>12</v>
      </c>
      <c r="B37" s="1">
        <v>810445.31</v>
      </c>
      <c r="C37" s="1">
        <v>86484.62</v>
      </c>
      <c r="D37" s="1">
        <v>162328.59</v>
      </c>
      <c r="E37" s="1">
        <v>19261.9</v>
      </c>
      <c r="F37" s="1">
        <v>15733.32</v>
      </c>
      <c r="G37" s="1"/>
      <c r="H37" s="1">
        <v>23450.74</v>
      </c>
      <c r="I37" s="1">
        <v>7007.52</v>
      </c>
      <c r="J37" s="1">
        <v>1813.17</v>
      </c>
      <c r="K37" s="1"/>
      <c r="L37" s="1">
        <v>2418.92</v>
      </c>
      <c r="M37" s="1">
        <v>5583.02</v>
      </c>
      <c r="N37" s="1"/>
      <c r="O37" s="1"/>
      <c r="P37" s="1"/>
      <c r="Q37" s="1"/>
      <c r="R37" s="1"/>
      <c r="S37" s="1"/>
      <c r="T37" s="1"/>
      <c r="U37" s="5">
        <f t="shared" si="0"/>
        <v>1134527.1099999999</v>
      </c>
    </row>
    <row r="38" spans="1:21" ht="12.75">
      <c r="A38" s="3">
        <v>15</v>
      </c>
      <c r="B38" s="1">
        <v>1280484.13</v>
      </c>
      <c r="C38" s="1">
        <v>109049.88</v>
      </c>
      <c r="D38" s="1">
        <v>287391.29</v>
      </c>
      <c r="E38" s="1">
        <v>24089.54</v>
      </c>
      <c r="F38" s="1">
        <v>31466.64</v>
      </c>
      <c r="G38" s="1"/>
      <c r="H38" s="1">
        <v>75588.5</v>
      </c>
      <c r="I38" s="1">
        <v>8410.66</v>
      </c>
      <c r="J38" s="1">
        <v>3770.21</v>
      </c>
      <c r="K38" s="1"/>
      <c r="L38" s="1">
        <v>1375.43</v>
      </c>
      <c r="M38" s="1">
        <v>2817.23</v>
      </c>
      <c r="N38" s="1"/>
      <c r="O38" s="1"/>
      <c r="P38" s="1"/>
      <c r="Q38" s="1"/>
      <c r="R38" s="1"/>
      <c r="S38" s="1"/>
      <c r="T38" s="1"/>
      <c r="U38" s="5">
        <f t="shared" si="0"/>
        <v>1824443.5099999995</v>
      </c>
    </row>
    <row r="39" spans="1:21" ht="12.75">
      <c r="A39" s="3">
        <v>16</v>
      </c>
      <c r="B39" s="1">
        <v>1308520.84</v>
      </c>
      <c r="C39" s="1">
        <v>87271.05</v>
      </c>
      <c r="D39" s="1">
        <v>288152.01</v>
      </c>
      <c r="E39" s="1">
        <v>18533.19</v>
      </c>
      <c r="F39" s="1">
        <v>23599.98</v>
      </c>
      <c r="G39" s="1"/>
      <c r="H39" s="1">
        <v>69352</v>
      </c>
      <c r="I39" s="1">
        <v>5164.03</v>
      </c>
      <c r="J39" s="1">
        <v>420</v>
      </c>
      <c r="K39" s="1"/>
      <c r="L39" s="1">
        <v>2863.14</v>
      </c>
      <c r="M39" s="1">
        <v>6933.33</v>
      </c>
      <c r="N39" s="1"/>
      <c r="O39" s="1"/>
      <c r="P39" s="1"/>
      <c r="Q39" s="1"/>
      <c r="R39" s="1"/>
      <c r="S39" s="1"/>
      <c r="T39" s="1"/>
      <c r="U39" s="5">
        <f t="shared" si="0"/>
        <v>1810809.57</v>
      </c>
    </row>
    <row r="40" spans="1:21" ht="12.75">
      <c r="A40" s="3">
        <v>17</v>
      </c>
      <c r="B40" s="1">
        <v>718557.05</v>
      </c>
      <c r="C40" s="1">
        <v>64078.2</v>
      </c>
      <c r="D40" s="1">
        <v>156412.96</v>
      </c>
      <c r="E40" s="1">
        <v>13658.21</v>
      </c>
      <c r="F40" s="1">
        <v>15733.32</v>
      </c>
      <c r="G40" s="1"/>
      <c r="H40" s="1">
        <v>43459.51</v>
      </c>
      <c r="I40" s="1">
        <v>2405.08</v>
      </c>
      <c r="J40" s="1"/>
      <c r="K40" s="1"/>
      <c r="L40" s="1">
        <v>712.32</v>
      </c>
      <c r="M40" s="1">
        <v>1360.7</v>
      </c>
      <c r="N40" s="1"/>
      <c r="O40" s="1"/>
      <c r="P40" s="1"/>
      <c r="Q40" s="1"/>
      <c r="R40" s="1"/>
      <c r="S40" s="1"/>
      <c r="T40" s="1"/>
      <c r="U40" s="5">
        <f t="shared" si="0"/>
        <v>1016377.3499999997</v>
      </c>
    </row>
    <row r="41" spans="1:21" s="38" customFormat="1" ht="12.75">
      <c r="A41" s="23" t="s">
        <v>1</v>
      </c>
      <c r="B41" s="23">
        <f aca="true" t="shared" si="2" ref="B41:T41">SUM(B26:B40)</f>
        <v>11797142.740000002</v>
      </c>
      <c r="C41" s="23">
        <f t="shared" si="2"/>
        <v>1057554.6500000001</v>
      </c>
      <c r="D41" s="23">
        <f t="shared" si="2"/>
        <v>2614330.88</v>
      </c>
      <c r="E41" s="23">
        <f t="shared" si="2"/>
        <v>195445.11</v>
      </c>
      <c r="F41" s="23">
        <f>SUM(F26:F40)</f>
        <v>287057.36000000004</v>
      </c>
      <c r="G41" s="23">
        <f t="shared" si="2"/>
        <v>0</v>
      </c>
      <c r="H41" s="23">
        <f t="shared" si="2"/>
        <v>603355</v>
      </c>
      <c r="I41" s="23">
        <f t="shared" si="2"/>
        <v>70118.66</v>
      </c>
      <c r="J41" s="23">
        <f t="shared" si="2"/>
        <v>31027.019999999997</v>
      </c>
      <c r="K41" s="23">
        <f t="shared" si="2"/>
        <v>0</v>
      </c>
      <c r="L41" s="23">
        <f t="shared" si="2"/>
        <v>19846.4</v>
      </c>
      <c r="M41" s="23">
        <f t="shared" si="2"/>
        <v>59864.97000000001</v>
      </c>
      <c r="N41" s="23">
        <f t="shared" si="2"/>
        <v>0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16735742.790000003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127669.33</v>
      </c>
      <c r="D43" s="1"/>
      <c r="E43" s="1">
        <v>28185.78</v>
      </c>
      <c r="F43" s="1"/>
      <c r="G43" s="1"/>
      <c r="H43" s="1"/>
      <c r="I43" s="1">
        <v>371.89</v>
      </c>
      <c r="J43" s="1"/>
      <c r="K43" s="1"/>
      <c r="L43" s="1">
        <v>74.2</v>
      </c>
      <c r="M43" s="1">
        <v>493.38</v>
      </c>
      <c r="N43" s="1"/>
      <c r="O43" s="1"/>
      <c r="P43" s="1"/>
      <c r="Q43" s="1"/>
      <c r="R43" s="1"/>
      <c r="S43" s="1"/>
      <c r="T43" s="1"/>
      <c r="U43" s="5">
        <f>SUM(B43:T43)</f>
        <v>156794.58000000002</v>
      </c>
    </row>
    <row r="44" spans="1:21" ht="12.75">
      <c r="A44" s="1" t="s">
        <v>41</v>
      </c>
      <c r="B44" s="1"/>
      <c r="C44" s="1">
        <v>118856.35</v>
      </c>
      <c r="D44" s="1"/>
      <c r="E44" s="1">
        <v>24547.34</v>
      </c>
      <c r="F44" s="1">
        <v>95</v>
      </c>
      <c r="G44" s="1"/>
      <c r="H44" s="1"/>
      <c r="I44" s="1">
        <v>168.41</v>
      </c>
      <c r="J44" s="1">
        <v>4930.71</v>
      </c>
      <c r="K44" s="1"/>
      <c r="L44" s="1">
        <v>56.14</v>
      </c>
      <c r="M44" s="1">
        <v>1402.25</v>
      </c>
      <c r="N44" s="1"/>
      <c r="O44" s="1"/>
      <c r="P44" s="1"/>
      <c r="Q44" s="1"/>
      <c r="R44" s="1"/>
      <c r="S44" s="1"/>
      <c r="T44" s="1"/>
      <c r="U44" s="5">
        <f>SUM(B44:T44)</f>
        <v>150056.2</v>
      </c>
    </row>
    <row r="45" spans="1:21" ht="12.75">
      <c r="A45" s="1" t="s">
        <v>5</v>
      </c>
      <c r="B45" s="1"/>
      <c r="C45" s="1">
        <v>103515.27</v>
      </c>
      <c r="D45" s="1"/>
      <c r="E45" s="1">
        <v>23419.26</v>
      </c>
      <c r="F45" s="1"/>
      <c r="G45" s="1"/>
      <c r="H45" s="1"/>
      <c r="I45" s="1">
        <v>264.97</v>
      </c>
      <c r="J45" s="1"/>
      <c r="K45" s="1"/>
      <c r="L45" s="1"/>
      <c r="M45" s="1">
        <v>363.55</v>
      </c>
      <c r="N45" s="1"/>
      <c r="O45" s="1"/>
      <c r="P45" s="1"/>
      <c r="Q45" s="1"/>
      <c r="R45" s="1"/>
      <c r="S45" s="1"/>
      <c r="T45" s="1"/>
      <c r="U45" s="5">
        <f>SUM(B45:T45)</f>
        <v>127563.05</v>
      </c>
    </row>
    <row r="46" spans="1:22" s="38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350040.95</v>
      </c>
      <c r="D46" s="23">
        <f t="shared" si="3"/>
        <v>0</v>
      </c>
      <c r="E46" s="23">
        <f t="shared" si="3"/>
        <v>76152.37999999999</v>
      </c>
      <c r="F46" s="23">
        <f t="shared" si="3"/>
        <v>95</v>
      </c>
      <c r="G46" s="23">
        <f t="shared" si="3"/>
        <v>0</v>
      </c>
      <c r="H46" s="23">
        <f t="shared" si="3"/>
        <v>0</v>
      </c>
      <c r="I46" s="23">
        <f t="shared" si="3"/>
        <v>805.27</v>
      </c>
      <c r="J46" s="23">
        <f t="shared" si="3"/>
        <v>4930.71</v>
      </c>
      <c r="K46" s="23">
        <f t="shared" si="3"/>
        <v>0</v>
      </c>
      <c r="L46" s="23">
        <f t="shared" si="3"/>
        <v>130.34</v>
      </c>
      <c r="M46" s="23">
        <f t="shared" si="3"/>
        <v>2259.1800000000003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434413.8300000001</v>
      </c>
      <c r="V46" s="40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8" customFormat="1" ht="12.75">
      <c r="A48" s="23" t="s">
        <v>6</v>
      </c>
      <c r="B48" s="23">
        <v>161113.45</v>
      </c>
      <c r="C48" s="23">
        <v>26247.58</v>
      </c>
      <c r="D48" s="23">
        <v>35444.96</v>
      </c>
      <c r="E48" s="23">
        <v>7373.81</v>
      </c>
      <c r="F48" s="23"/>
      <c r="G48" s="23"/>
      <c r="H48" s="23"/>
      <c r="I48" s="23">
        <v>1533.56</v>
      </c>
      <c r="J48" s="23"/>
      <c r="K48" s="23"/>
      <c r="L48" s="23">
        <v>112.28</v>
      </c>
      <c r="M48" s="23">
        <v>194.76</v>
      </c>
      <c r="N48" s="23"/>
      <c r="O48" s="23"/>
      <c r="P48" s="23"/>
      <c r="Q48" s="23"/>
      <c r="R48" s="23"/>
      <c r="S48" s="23"/>
      <c r="T48" s="23"/>
      <c r="U48" s="23">
        <f>SUM(B48:T48)</f>
        <v>232020.40000000002</v>
      </c>
      <c r="V48" s="40"/>
    </row>
    <row r="49" spans="1:21" s="38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38" customFormat="1" ht="12.75">
      <c r="A50" s="23" t="s">
        <v>7</v>
      </c>
      <c r="B50" s="23"/>
      <c r="C50" s="23">
        <v>149908.84</v>
      </c>
      <c r="D50" s="23"/>
      <c r="E50" s="23">
        <v>29563.87</v>
      </c>
      <c r="F50" s="23"/>
      <c r="G50" s="23"/>
      <c r="H50" s="23"/>
      <c r="I50" s="23">
        <v>1083.78</v>
      </c>
      <c r="J50" s="23"/>
      <c r="K50" s="23"/>
      <c r="L50" s="23">
        <v>112.28</v>
      </c>
      <c r="M50" s="23">
        <v>2788.92</v>
      </c>
      <c r="N50" s="23"/>
      <c r="O50" s="23"/>
      <c r="P50" s="23"/>
      <c r="Q50" s="23"/>
      <c r="R50" s="23"/>
      <c r="S50" s="23"/>
      <c r="T50" s="23"/>
      <c r="U50" s="23">
        <f>SUM(B50:T50)</f>
        <v>183457.69</v>
      </c>
    </row>
    <row r="51" spans="1:21" s="38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38" customFormat="1" ht="12.75">
      <c r="A52" s="23" t="s">
        <v>8</v>
      </c>
      <c r="B52" s="23"/>
      <c r="C52" s="23">
        <v>170639.52</v>
      </c>
      <c r="D52" s="23"/>
      <c r="E52" s="23">
        <v>37309.28</v>
      </c>
      <c r="F52" s="23">
        <v>77938.5</v>
      </c>
      <c r="G52" s="23"/>
      <c r="H52" s="23"/>
      <c r="I52" s="23">
        <v>2052.37</v>
      </c>
      <c r="J52" s="23">
        <v>28533.01</v>
      </c>
      <c r="K52" s="23"/>
      <c r="L52" s="23">
        <v>1811.88</v>
      </c>
      <c r="M52" s="23">
        <v>2870.19</v>
      </c>
      <c r="N52" s="23"/>
      <c r="O52" s="23"/>
      <c r="P52" s="23"/>
      <c r="Q52" s="23"/>
      <c r="R52" s="41"/>
      <c r="S52" s="23"/>
      <c r="T52" s="23"/>
      <c r="U52" s="23">
        <f>SUM(B52:T52)</f>
        <v>321154.75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2:4" ht="12.75">
      <c r="B55" s="42"/>
      <c r="D55" s="42"/>
    </row>
    <row r="56" spans="2:4" ht="12.75">
      <c r="B56" s="43"/>
      <c r="D56" s="4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0" sqref="C50"/>
    </sheetView>
  </sheetViews>
  <sheetFormatPr defaultColWidth="9.140625" defaultRowHeight="12.75"/>
  <cols>
    <col min="1" max="1" width="9.140625" style="33" customWidth="1"/>
    <col min="2" max="2" width="14.140625" style="33" customWidth="1"/>
    <col min="3" max="3" width="13.7109375" style="33" customWidth="1"/>
    <col min="4" max="4" width="12.00390625" style="33" customWidth="1"/>
    <col min="5" max="5" width="11.140625" style="33" customWidth="1"/>
    <col min="6" max="6" width="11.7109375" style="33" customWidth="1"/>
    <col min="7" max="7" width="9.28125" style="33" bestFit="1" customWidth="1"/>
    <col min="8" max="8" width="11.57421875" style="33" customWidth="1"/>
    <col min="9" max="9" width="14.140625" style="33" customWidth="1"/>
    <col min="10" max="10" width="13.7109375" style="33" customWidth="1"/>
    <col min="11" max="11" width="12.57421875" style="33" customWidth="1"/>
    <col min="12" max="12" width="10.7109375" style="33" customWidth="1"/>
    <col min="13" max="14" width="11.421875" style="33" customWidth="1"/>
    <col min="15" max="15" width="11.28125" style="33" bestFit="1" customWidth="1"/>
    <col min="16" max="17" width="9.140625" style="33" customWidth="1"/>
    <col min="18" max="18" width="12.00390625" style="33" customWidth="1"/>
    <col min="19" max="20" width="11.28125" style="33" customWidth="1"/>
    <col min="21" max="21" width="13.140625" style="0" customWidth="1"/>
  </cols>
  <sheetData>
    <row r="1" ht="15.75">
      <c r="B1" s="34" t="s">
        <v>34</v>
      </c>
    </row>
    <row r="3" spans="1:21" ht="182.25" customHeight="1">
      <c r="A3" s="35"/>
      <c r="B3" s="36" t="s">
        <v>9</v>
      </c>
      <c r="C3" s="36" t="s">
        <v>10</v>
      </c>
      <c r="D3" s="36" t="s">
        <v>25</v>
      </c>
      <c r="E3" s="36" t="s">
        <v>11</v>
      </c>
      <c r="F3" s="36" t="s">
        <v>12</v>
      </c>
      <c r="G3" s="36" t="s">
        <v>13</v>
      </c>
      <c r="H3" s="36" t="s">
        <v>14</v>
      </c>
      <c r="I3" s="36" t="s">
        <v>15</v>
      </c>
      <c r="J3" s="36" t="s">
        <v>26</v>
      </c>
      <c r="K3" s="36" t="s">
        <v>16</v>
      </c>
      <c r="L3" s="36" t="s">
        <v>17</v>
      </c>
      <c r="M3" s="36" t="s">
        <v>18</v>
      </c>
      <c r="N3" s="36" t="s">
        <v>24</v>
      </c>
      <c r="O3" s="36" t="s">
        <v>19</v>
      </c>
      <c r="P3" s="36" t="s">
        <v>43</v>
      </c>
      <c r="Q3" s="36" t="s">
        <v>20</v>
      </c>
      <c r="R3" s="36" t="s">
        <v>21</v>
      </c>
      <c r="S3" s="36" t="s">
        <v>22</v>
      </c>
      <c r="T3" s="36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216601.58</v>
      </c>
      <c r="D5" s="4"/>
      <c r="E5" s="4">
        <v>49356.7</v>
      </c>
      <c r="F5" s="4"/>
      <c r="G5" s="4"/>
      <c r="H5" s="4">
        <v>52804.33</v>
      </c>
      <c r="I5" s="4">
        <v>6316.65</v>
      </c>
      <c r="J5" s="4"/>
      <c r="K5" s="4"/>
      <c r="L5" s="2">
        <v>1132.25</v>
      </c>
      <c r="M5" s="4">
        <v>6043.16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332254.67</v>
      </c>
    </row>
    <row r="6" spans="1:21" ht="12.75">
      <c r="A6" s="3">
        <v>3</v>
      </c>
      <c r="B6" s="4"/>
      <c r="C6" s="4">
        <v>164755.56</v>
      </c>
      <c r="D6" s="4"/>
      <c r="E6" s="4">
        <v>34378.17</v>
      </c>
      <c r="F6" s="4">
        <v>16151</v>
      </c>
      <c r="G6" s="4"/>
      <c r="H6" s="4">
        <v>42663</v>
      </c>
      <c r="I6" s="4">
        <v>2972.76</v>
      </c>
      <c r="J6" s="4"/>
      <c r="K6" s="4"/>
      <c r="L6" s="4">
        <v>585.48</v>
      </c>
      <c r="M6" s="4">
        <v>6458.14</v>
      </c>
      <c r="N6" s="4"/>
      <c r="O6" s="4"/>
      <c r="P6" s="4"/>
      <c r="Q6" s="4">
        <v>8.27</v>
      </c>
      <c r="R6" s="4"/>
      <c r="S6" s="4"/>
      <c r="T6" s="4"/>
      <c r="U6" s="5">
        <f t="shared" si="0"/>
        <v>267972.38</v>
      </c>
    </row>
    <row r="7" spans="1:21" ht="12.75">
      <c r="A7" s="3">
        <v>4</v>
      </c>
      <c r="B7" s="4"/>
      <c r="C7" s="4">
        <v>142479.13</v>
      </c>
      <c r="D7" s="4"/>
      <c r="E7" s="4">
        <v>31839.52</v>
      </c>
      <c r="F7" s="4">
        <v>22200</v>
      </c>
      <c r="G7" s="4"/>
      <c r="H7" s="4">
        <v>29029.2</v>
      </c>
      <c r="I7" s="4">
        <v>4977.37</v>
      </c>
      <c r="J7" s="4"/>
      <c r="K7" s="4"/>
      <c r="L7" s="4">
        <v>1067.55</v>
      </c>
      <c r="M7" s="4">
        <v>6110.6</v>
      </c>
      <c r="N7" s="4"/>
      <c r="O7" s="4"/>
      <c r="P7" s="4"/>
      <c r="Q7" s="4">
        <v>8.27</v>
      </c>
      <c r="R7" s="4"/>
      <c r="S7" s="4"/>
      <c r="T7" s="4">
        <v>62707.32</v>
      </c>
      <c r="U7" s="5">
        <f t="shared" si="0"/>
        <v>300418.95999999996</v>
      </c>
    </row>
    <row r="8" spans="1:21" ht="12.75">
      <c r="A8" s="3">
        <v>5</v>
      </c>
      <c r="B8" s="4"/>
      <c r="C8" s="4">
        <v>361559.6</v>
      </c>
      <c r="D8" s="4"/>
      <c r="E8" s="4">
        <v>79026.84</v>
      </c>
      <c r="F8" s="4">
        <v>6024</v>
      </c>
      <c r="G8" s="4"/>
      <c r="H8" s="4">
        <v>56360.54</v>
      </c>
      <c r="I8" s="4">
        <v>8082.61</v>
      </c>
      <c r="J8" s="4"/>
      <c r="K8" s="4"/>
      <c r="L8" s="4">
        <v>2005.7</v>
      </c>
      <c r="M8" s="4">
        <v>11048.87</v>
      </c>
      <c r="N8" s="4"/>
      <c r="O8" s="4"/>
      <c r="P8" s="4"/>
      <c r="Q8" s="4"/>
      <c r="R8" s="4"/>
      <c r="S8" s="4"/>
      <c r="T8" s="4"/>
      <c r="U8" s="5">
        <f t="shared" si="0"/>
        <v>524108.1599999999</v>
      </c>
    </row>
    <row r="9" spans="1:21" ht="12.75">
      <c r="A9" s="3">
        <v>6</v>
      </c>
      <c r="B9" s="4"/>
      <c r="C9" s="4">
        <v>231842.88</v>
      </c>
      <c r="D9" s="4"/>
      <c r="E9" s="4">
        <v>51790.87</v>
      </c>
      <c r="F9" s="4"/>
      <c r="G9" s="4"/>
      <c r="H9" s="4">
        <v>48002.44</v>
      </c>
      <c r="I9" s="4">
        <v>104516.01</v>
      </c>
      <c r="J9" s="4"/>
      <c r="K9" s="4"/>
      <c r="L9" s="4">
        <v>1391.05</v>
      </c>
      <c r="M9" s="4">
        <v>7365.91</v>
      </c>
      <c r="N9" s="4"/>
      <c r="O9" s="4"/>
      <c r="P9" s="4"/>
      <c r="Q9" s="4"/>
      <c r="R9" s="4"/>
      <c r="S9" s="4"/>
      <c r="T9" s="4"/>
      <c r="U9" s="5">
        <f t="shared" si="0"/>
        <v>444909.16</v>
      </c>
    </row>
    <row r="10" spans="1:21" ht="12.75">
      <c r="A10" s="3">
        <v>11</v>
      </c>
      <c r="B10" s="4"/>
      <c r="C10" s="4">
        <v>87199.98</v>
      </c>
      <c r="D10" s="4"/>
      <c r="E10" s="4">
        <v>20201.46</v>
      </c>
      <c r="F10" s="4"/>
      <c r="G10" s="4"/>
      <c r="H10" s="4">
        <v>17722.62</v>
      </c>
      <c r="I10" s="4">
        <v>3134.7</v>
      </c>
      <c r="J10" s="4"/>
      <c r="K10" s="4"/>
      <c r="L10" s="4">
        <v>206.64</v>
      </c>
      <c r="M10" s="4">
        <v>3101.98</v>
      </c>
      <c r="N10" s="4"/>
      <c r="O10" s="4"/>
      <c r="P10" s="4"/>
      <c r="Q10" s="4"/>
      <c r="R10" s="4"/>
      <c r="S10" s="4"/>
      <c r="T10" s="4"/>
      <c r="U10" s="5">
        <f t="shared" si="0"/>
        <v>131567.38</v>
      </c>
    </row>
    <row r="11" spans="1:21" ht="12.75">
      <c r="A11" s="3">
        <v>12</v>
      </c>
      <c r="B11" s="4"/>
      <c r="C11" s="4">
        <v>266960.33</v>
      </c>
      <c r="D11" s="4"/>
      <c r="E11" s="4">
        <v>58798.07</v>
      </c>
      <c r="F11" s="4"/>
      <c r="G11" s="4"/>
      <c r="H11" s="4">
        <v>60104.03</v>
      </c>
      <c r="I11" s="4">
        <v>6855.3</v>
      </c>
      <c r="J11" s="4"/>
      <c r="K11" s="4"/>
      <c r="L11" s="4">
        <v>1084.86</v>
      </c>
      <c r="M11" s="4">
        <v>6141.72</v>
      </c>
      <c r="N11" s="4"/>
      <c r="O11" s="4"/>
      <c r="P11" s="4"/>
      <c r="Q11" s="4">
        <v>8.27</v>
      </c>
      <c r="R11" s="4"/>
      <c r="S11" s="4"/>
      <c r="T11" s="4"/>
      <c r="U11" s="5">
        <f t="shared" si="0"/>
        <v>399952.58</v>
      </c>
    </row>
    <row r="12" spans="1:21" ht="12.75">
      <c r="A12" s="3">
        <v>13</v>
      </c>
      <c r="B12" s="4"/>
      <c r="C12" s="4">
        <v>158466.04</v>
      </c>
      <c r="D12" s="4"/>
      <c r="E12" s="4">
        <v>34907.37</v>
      </c>
      <c r="F12" s="4"/>
      <c r="G12" s="4"/>
      <c r="H12" s="4">
        <v>34074.53</v>
      </c>
      <c r="I12" s="4">
        <v>2972.76</v>
      </c>
      <c r="J12" s="4"/>
      <c r="K12" s="4"/>
      <c r="L12" s="4">
        <v>430.5</v>
      </c>
      <c r="M12" s="4">
        <v>6743.44</v>
      </c>
      <c r="N12" s="4"/>
      <c r="O12" s="4"/>
      <c r="P12" s="4"/>
      <c r="Q12" s="4">
        <v>8.28</v>
      </c>
      <c r="R12" s="4"/>
      <c r="S12" s="4"/>
      <c r="T12" s="4">
        <v>73245.96</v>
      </c>
      <c r="U12" s="5">
        <f t="shared" si="0"/>
        <v>310848.88</v>
      </c>
    </row>
    <row r="13" spans="1:21" ht="12.75">
      <c r="A13" s="3">
        <v>14</v>
      </c>
      <c r="B13" s="4"/>
      <c r="C13" s="4">
        <v>81349.39</v>
      </c>
      <c r="D13" s="4"/>
      <c r="E13" s="4">
        <v>16140.81</v>
      </c>
      <c r="F13" s="4"/>
      <c r="G13" s="4"/>
      <c r="H13" s="4">
        <v>12858.65</v>
      </c>
      <c r="I13" s="4">
        <v>2822.76</v>
      </c>
      <c r="J13" s="4"/>
      <c r="K13" s="4"/>
      <c r="L13" s="4">
        <v>378.84</v>
      </c>
      <c r="M13" s="4">
        <v>2339.46</v>
      </c>
      <c r="N13" s="4"/>
      <c r="O13" s="4">
        <v>106928.3</v>
      </c>
      <c r="P13" s="4"/>
      <c r="Q13" s="4">
        <v>8.27</v>
      </c>
      <c r="R13" s="4"/>
      <c r="S13" s="4"/>
      <c r="T13" s="4"/>
      <c r="U13" s="5">
        <f t="shared" si="0"/>
        <v>222826.47999999998</v>
      </c>
    </row>
    <row r="14" spans="1:21" ht="12.75">
      <c r="A14" s="3">
        <v>16</v>
      </c>
      <c r="B14" s="4"/>
      <c r="C14" s="4">
        <v>170534.82</v>
      </c>
      <c r="D14" s="4"/>
      <c r="E14" s="4">
        <v>38315.73</v>
      </c>
      <c r="F14" s="4"/>
      <c r="G14" s="4"/>
      <c r="H14" s="4">
        <v>39946.65</v>
      </c>
      <c r="I14" s="4">
        <v>2972.76</v>
      </c>
      <c r="J14" s="4"/>
      <c r="K14" s="4"/>
      <c r="L14" s="4">
        <v>744.05</v>
      </c>
      <c r="M14" s="4">
        <v>5057.58</v>
      </c>
      <c r="N14" s="4"/>
      <c r="O14" s="4"/>
      <c r="P14" s="4"/>
      <c r="Q14" s="4"/>
      <c r="R14" s="4"/>
      <c r="S14" s="4"/>
      <c r="T14" s="4"/>
      <c r="U14" s="5">
        <f t="shared" si="0"/>
        <v>257571.59</v>
      </c>
    </row>
    <row r="15" spans="1:21" ht="12.75">
      <c r="A15" s="3">
        <v>21</v>
      </c>
      <c r="B15" s="4"/>
      <c r="C15" s="4">
        <v>341897.03</v>
      </c>
      <c r="D15" s="4"/>
      <c r="E15" s="4">
        <v>76207.76</v>
      </c>
      <c r="F15" s="4"/>
      <c r="G15" s="4"/>
      <c r="H15" s="4">
        <v>100506.93</v>
      </c>
      <c r="I15" s="4">
        <v>7321.71</v>
      </c>
      <c r="J15" s="4"/>
      <c r="K15" s="4"/>
      <c r="L15" s="4">
        <v>2814.45</v>
      </c>
      <c r="M15" s="4">
        <v>10304.99</v>
      </c>
      <c r="N15" s="4"/>
      <c r="O15" s="4"/>
      <c r="P15" s="4"/>
      <c r="Q15" s="4"/>
      <c r="R15" s="4"/>
      <c r="S15" s="4"/>
      <c r="T15" s="4"/>
      <c r="U15" s="5">
        <f t="shared" si="0"/>
        <v>539052.87</v>
      </c>
    </row>
    <row r="16" spans="1:21" ht="12.75">
      <c r="A16" s="3">
        <v>24</v>
      </c>
      <c r="B16" s="4"/>
      <c r="C16" s="4">
        <v>404702.56</v>
      </c>
      <c r="D16" s="4"/>
      <c r="E16" s="4">
        <v>87763.58</v>
      </c>
      <c r="F16" s="4"/>
      <c r="G16" s="4"/>
      <c r="H16" s="4">
        <v>75053.52</v>
      </c>
      <c r="I16" s="4">
        <v>8816.07</v>
      </c>
      <c r="J16" s="4"/>
      <c r="K16" s="4"/>
      <c r="L16" s="4">
        <v>2232.15</v>
      </c>
      <c r="M16" s="4">
        <v>14395.93</v>
      </c>
      <c r="N16" s="4"/>
      <c r="O16" s="4"/>
      <c r="P16" s="4"/>
      <c r="Q16" s="4"/>
      <c r="R16" s="4"/>
      <c r="S16" s="4"/>
      <c r="T16" s="4"/>
      <c r="U16" s="5">
        <f t="shared" si="0"/>
        <v>592963.81</v>
      </c>
    </row>
    <row r="17" spans="1:21" ht="12.75">
      <c r="A17" s="3">
        <v>25</v>
      </c>
      <c r="B17" s="4"/>
      <c r="C17" s="4">
        <v>268593.03</v>
      </c>
      <c r="D17" s="4"/>
      <c r="E17" s="4">
        <v>60420.99</v>
      </c>
      <c r="F17" s="4"/>
      <c r="G17" s="4"/>
      <c r="H17" s="4">
        <v>35066.13</v>
      </c>
      <c r="I17" s="4">
        <v>8621.25</v>
      </c>
      <c r="J17" s="4"/>
      <c r="K17" s="4"/>
      <c r="L17" s="4">
        <v>430.5</v>
      </c>
      <c r="M17" s="4">
        <v>7254.39</v>
      </c>
      <c r="N17" s="4"/>
      <c r="O17" s="4"/>
      <c r="P17" s="4"/>
      <c r="Q17" s="4">
        <v>8.27</v>
      </c>
      <c r="R17" s="4"/>
      <c r="S17" s="4"/>
      <c r="T17" s="4"/>
      <c r="U17" s="5">
        <f t="shared" si="0"/>
        <v>380394.56000000006</v>
      </c>
    </row>
    <row r="18" spans="1:21" ht="12.75">
      <c r="A18" s="3">
        <v>30</v>
      </c>
      <c r="B18" s="4"/>
      <c r="C18" s="4">
        <v>201877.23</v>
      </c>
      <c r="D18" s="4"/>
      <c r="E18" s="4">
        <v>41754.15</v>
      </c>
      <c r="F18" s="4"/>
      <c r="G18" s="4"/>
      <c r="H18" s="4">
        <v>38831.5</v>
      </c>
      <c r="I18" s="4">
        <v>6204.66</v>
      </c>
      <c r="J18" s="4"/>
      <c r="K18" s="4"/>
      <c r="L18" s="4">
        <v>1002.85</v>
      </c>
      <c r="M18" s="4">
        <v>6676.01</v>
      </c>
      <c r="N18" s="4"/>
      <c r="O18" s="4"/>
      <c r="P18" s="4"/>
      <c r="Q18" s="4"/>
      <c r="R18" s="4"/>
      <c r="S18" s="4"/>
      <c r="T18" s="4"/>
      <c r="U18" s="5">
        <f t="shared" si="0"/>
        <v>296346.39999999997</v>
      </c>
    </row>
    <row r="19" spans="1:21" ht="12.75">
      <c r="A19" s="3">
        <v>31</v>
      </c>
      <c r="B19" s="4"/>
      <c r="C19" s="4">
        <v>225592.01</v>
      </c>
      <c r="D19" s="4"/>
      <c r="E19" s="4">
        <v>50733.29</v>
      </c>
      <c r="F19" s="4"/>
      <c r="G19" s="4"/>
      <c r="H19" s="4">
        <v>41524.72</v>
      </c>
      <c r="I19" s="4">
        <v>6743.31</v>
      </c>
      <c r="J19" s="4"/>
      <c r="K19" s="4"/>
      <c r="L19" s="4">
        <v>1876.3</v>
      </c>
      <c r="M19" s="4">
        <v>7420.38</v>
      </c>
      <c r="N19" s="4"/>
      <c r="O19" s="4"/>
      <c r="P19" s="4"/>
      <c r="Q19" s="4"/>
      <c r="R19" s="4"/>
      <c r="S19" s="4"/>
      <c r="T19" s="4"/>
      <c r="U19" s="5">
        <f t="shared" si="0"/>
        <v>333890.01</v>
      </c>
    </row>
    <row r="20" spans="1:21" ht="12.75">
      <c r="A20" s="3">
        <v>32</v>
      </c>
      <c r="B20" s="4"/>
      <c r="C20" s="4">
        <v>226262.15</v>
      </c>
      <c r="D20" s="4"/>
      <c r="E20" s="4">
        <v>49832.37</v>
      </c>
      <c r="F20" s="4"/>
      <c r="G20" s="4"/>
      <c r="H20" s="4">
        <v>41316.04</v>
      </c>
      <c r="I20" s="4">
        <v>6466.65</v>
      </c>
      <c r="J20" s="4"/>
      <c r="K20" s="4"/>
      <c r="L20" s="4">
        <v>1746.9</v>
      </c>
      <c r="M20" s="4">
        <v>3584.4</v>
      </c>
      <c r="N20" s="4"/>
      <c r="O20" s="4"/>
      <c r="P20" s="4"/>
      <c r="Q20" s="4"/>
      <c r="R20" s="4"/>
      <c r="S20" s="4"/>
      <c r="T20" s="4"/>
      <c r="U20" s="5">
        <f t="shared" si="0"/>
        <v>329208.51000000007</v>
      </c>
    </row>
    <row r="21" spans="1:21" ht="12.75">
      <c r="A21" s="3">
        <v>33</v>
      </c>
      <c r="B21" s="4"/>
      <c r="C21" s="4">
        <v>161694.18</v>
      </c>
      <c r="D21" s="4"/>
      <c r="E21" s="4">
        <v>33400.6</v>
      </c>
      <c r="F21" s="4"/>
      <c r="G21" s="4"/>
      <c r="H21" s="4">
        <v>29496.44</v>
      </c>
      <c r="I21" s="4">
        <v>6204.66</v>
      </c>
      <c r="J21" s="4"/>
      <c r="K21" s="4"/>
      <c r="L21" s="4">
        <v>1035.2</v>
      </c>
      <c r="M21" s="4">
        <v>6393.3</v>
      </c>
      <c r="N21" s="4"/>
      <c r="O21" s="4"/>
      <c r="P21" s="4"/>
      <c r="Q21" s="4">
        <v>8.27</v>
      </c>
      <c r="R21" s="4"/>
      <c r="S21" s="4"/>
      <c r="T21" s="4"/>
      <c r="U21" s="5">
        <f t="shared" si="0"/>
        <v>238232.65</v>
      </c>
    </row>
    <row r="22" spans="1:21" ht="12.75">
      <c r="A22" s="3">
        <v>34</v>
      </c>
      <c r="B22" s="4"/>
      <c r="C22" s="4">
        <v>370075.48</v>
      </c>
      <c r="D22" s="4"/>
      <c r="E22" s="4">
        <v>81879.24</v>
      </c>
      <c r="F22" s="4"/>
      <c r="G22" s="4"/>
      <c r="H22" s="4">
        <v>67917.46</v>
      </c>
      <c r="I22" s="4">
        <v>9663.77</v>
      </c>
      <c r="J22" s="4"/>
      <c r="K22" s="4"/>
      <c r="L22" s="4">
        <v>3979.05</v>
      </c>
      <c r="M22" s="4">
        <v>11152.62</v>
      </c>
      <c r="N22" s="4"/>
      <c r="O22" s="4"/>
      <c r="P22" s="4"/>
      <c r="Q22" s="4"/>
      <c r="R22" s="4"/>
      <c r="S22" s="4"/>
      <c r="T22" s="4"/>
      <c r="U22" s="5">
        <f t="shared" si="0"/>
        <v>544667.62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4082442.98</v>
      </c>
      <c r="D23" s="23">
        <f t="shared" si="1"/>
        <v>0</v>
      </c>
      <c r="E23" s="23">
        <f t="shared" si="1"/>
        <v>896747.52</v>
      </c>
      <c r="F23" s="23">
        <f t="shared" si="1"/>
        <v>44375</v>
      </c>
      <c r="G23" s="23">
        <f t="shared" si="1"/>
        <v>0</v>
      </c>
      <c r="H23" s="23">
        <f t="shared" si="1"/>
        <v>823278.73</v>
      </c>
      <c r="I23" s="23">
        <f t="shared" si="1"/>
        <v>205665.76</v>
      </c>
      <c r="J23" s="23">
        <f t="shared" si="1"/>
        <v>0</v>
      </c>
      <c r="K23" s="23">
        <f t="shared" si="1"/>
        <v>0</v>
      </c>
      <c r="L23" s="23">
        <f t="shared" si="1"/>
        <v>24144.32</v>
      </c>
      <c r="M23" s="23">
        <f t="shared" si="1"/>
        <v>127592.88000000002</v>
      </c>
      <c r="N23" s="23">
        <f t="shared" si="1"/>
        <v>0</v>
      </c>
      <c r="O23" s="23">
        <f t="shared" si="1"/>
        <v>106928.3</v>
      </c>
      <c r="P23" s="23"/>
      <c r="Q23" s="23">
        <f t="shared" si="1"/>
        <v>57.89999999999999</v>
      </c>
      <c r="R23" s="23">
        <f t="shared" si="1"/>
        <v>0</v>
      </c>
      <c r="S23" s="23">
        <f t="shared" si="1"/>
        <v>0</v>
      </c>
      <c r="T23" s="23">
        <f t="shared" si="1"/>
        <v>135953.28</v>
      </c>
      <c r="U23" s="23">
        <f t="shared" si="1"/>
        <v>6447186.670000001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39084.6</v>
      </c>
      <c r="C26" s="1">
        <v>101151.47</v>
      </c>
      <c r="D26" s="1">
        <v>8598.62</v>
      </c>
      <c r="E26" s="1">
        <v>21993.23</v>
      </c>
      <c r="F26" s="1">
        <v>13384.44</v>
      </c>
      <c r="G26" s="1"/>
      <c r="H26" s="1">
        <v>21444</v>
      </c>
      <c r="I26" s="1">
        <v>10391.79</v>
      </c>
      <c r="J26" s="1"/>
      <c r="K26" s="1"/>
      <c r="L26" s="1">
        <v>51.66</v>
      </c>
      <c r="M26" s="1">
        <v>625.63</v>
      </c>
      <c r="N26" s="1"/>
      <c r="O26" s="1"/>
      <c r="P26" s="1"/>
      <c r="Q26" s="1">
        <v>3.54</v>
      </c>
      <c r="R26" s="1">
        <v>11396.4</v>
      </c>
      <c r="S26" s="1"/>
      <c r="T26" s="1"/>
      <c r="U26" s="5">
        <f t="shared" si="0"/>
        <v>228125.38000000003</v>
      </c>
    </row>
    <row r="27" spans="1:21" ht="12.75">
      <c r="A27" s="3">
        <v>2</v>
      </c>
      <c r="B27" s="1">
        <v>688.31</v>
      </c>
      <c r="C27" s="1">
        <v>9296.45</v>
      </c>
      <c r="D27" s="1">
        <v>151.43</v>
      </c>
      <c r="E27" s="1">
        <v>2045.22</v>
      </c>
      <c r="F27" s="1"/>
      <c r="G27" s="1"/>
      <c r="H27" s="1">
        <v>11463.5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23644.91</v>
      </c>
    </row>
    <row r="28" spans="1:21" ht="12.75">
      <c r="A28" s="3">
        <v>3</v>
      </c>
      <c r="B28" s="1">
        <v>17586.55</v>
      </c>
      <c r="C28" s="1">
        <v>79865.47</v>
      </c>
      <c r="D28" s="1">
        <v>3869.03</v>
      </c>
      <c r="E28" s="1">
        <v>17591.47</v>
      </c>
      <c r="F28" s="1">
        <v>12640</v>
      </c>
      <c r="G28" s="1"/>
      <c r="H28" s="1">
        <v>14791.5</v>
      </c>
      <c r="I28" s="1">
        <v>4036.34</v>
      </c>
      <c r="J28" s="1"/>
      <c r="K28" s="1"/>
      <c r="L28" s="1">
        <v>86.1</v>
      </c>
      <c r="M28" s="1">
        <v>1296.82</v>
      </c>
      <c r="N28" s="1"/>
      <c r="O28" s="1"/>
      <c r="P28" s="1"/>
      <c r="Q28" s="1">
        <v>3.53</v>
      </c>
      <c r="R28" s="1">
        <v>11396.4</v>
      </c>
      <c r="S28" s="1"/>
      <c r="T28" s="1"/>
      <c r="U28" s="5">
        <f t="shared" si="0"/>
        <v>163163.21000000002</v>
      </c>
    </row>
    <row r="29" spans="1:21" ht="12.75">
      <c r="A29" s="3">
        <v>4</v>
      </c>
      <c r="B29" s="1">
        <v>72881.94</v>
      </c>
      <c r="C29" s="1">
        <v>192469.62</v>
      </c>
      <c r="D29" s="1">
        <v>14463.53</v>
      </c>
      <c r="E29" s="1">
        <v>39322.99</v>
      </c>
      <c r="F29" s="1">
        <v>2644.44</v>
      </c>
      <c r="G29" s="1"/>
      <c r="H29" s="1">
        <v>62107</v>
      </c>
      <c r="I29" s="1">
        <v>10391.89</v>
      </c>
      <c r="J29" s="1"/>
      <c r="K29" s="1"/>
      <c r="L29" s="1">
        <v>744.05</v>
      </c>
      <c r="M29" s="1">
        <v>2016.75</v>
      </c>
      <c r="N29" s="1"/>
      <c r="O29" s="1"/>
      <c r="P29" s="1"/>
      <c r="Q29" s="1"/>
      <c r="R29" s="1"/>
      <c r="S29" s="1"/>
      <c r="T29" s="1"/>
      <c r="U29" s="5">
        <f t="shared" si="0"/>
        <v>397042.21</v>
      </c>
    </row>
    <row r="30" spans="1:21" ht="12.75">
      <c r="A30" s="3">
        <v>5</v>
      </c>
      <c r="B30" s="1">
        <v>30030.92</v>
      </c>
      <c r="C30" s="1">
        <v>168055.8</v>
      </c>
      <c r="D30" s="1">
        <v>6606.8</v>
      </c>
      <c r="E30" s="1">
        <v>36972.29</v>
      </c>
      <c r="F30" s="1">
        <v>13194.44</v>
      </c>
      <c r="G30" s="1"/>
      <c r="H30" s="1">
        <v>28275</v>
      </c>
      <c r="I30" s="1">
        <v>10452.58</v>
      </c>
      <c r="J30" s="1"/>
      <c r="K30" s="1"/>
      <c r="L30" s="1">
        <v>517.6</v>
      </c>
      <c r="M30" s="1">
        <v>842.93</v>
      </c>
      <c r="N30" s="1"/>
      <c r="O30" s="1"/>
      <c r="P30" s="1"/>
      <c r="Q30" s="1"/>
      <c r="R30" s="1">
        <v>33273.6</v>
      </c>
      <c r="S30" s="39"/>
      <c r="T30" s="39"/>
      <c r="U30" s="5">
        <f t="shared" si="0"/>
        <v>328221.95999999996</v>
      </c>
    </row>
    <row r="31" spans="1:21" ht="12.75">
      <c r="A31" s="3">
        <v>6</v>
      </c>
      <c r="B31" s="1">
        <v>38775.73</v>
      </c>
      <c r="C31" s="1">
        <v>61749.17</v>
      </c>
      <c r="D31" s="1">
        <v>9137</v>
      </c>
      <c r="E31" s="1">
        <v>14029.54</v>
      </c>
      <c r="F31" s="1"/>
      <c r="G31" s="1"/>
      <c r="H31" s="1">
        <v>37178</v>
      </c>
      <c r="I31" s="1">
        <v>4036.34</v>
      </c>
      <c r="J31" s="1"/>
      <c r="K31" s="1"/>
      <c r="L31" s="1">
        <v>189.42</v>
      </c>
      <c r="M31" s="1">
        <v>233.43</v>
      </c>
      <c r="N31" s="1"/>
      <c r="O31" s="1"/>
      <c r="P31" s="1"/>
      <c r="Q31" s="1">
        <v>3.54</v>
      </c>
      <c r="R31" s="1">
        <v>16636.8</v>
      </c>
      <c r="S31" s="1"/>
      <c r="T31" s="1"/>
      <c r="U31" s="5">
        <f t="shared" si="0"/>
        <v>181968.97</v>
      </c>
    </row>
    <row r="32" spans="1:21" ht="12.75">
      <c r="A32" s="3">
        <v>7</v>
      </c>
      <c r="B32" s="1">
        <v>298.48</v>
      </c>
      <c r="C32" s="1">
        <v>66951.43</v>
      </c>
      <c r="D32" s="1">
        <v>156.5</v>
      </c>
      <c r="E32" s="1">
        <v>14904.71</v>
      </c>
      <c r="F32" s="1">
        <v>1440</v>
      </c>
      <c r="G32" s="1"/>
      <c r="H32" s="1">
        <v>26629</v>
      </c>
      <c r="I32" s="1">
        <v>4036.34</v>
      </c>
      <c r="J32" s="1"/>
      <c r="K32" s="1"/>
      <c r="L32" s="1">
        <v>86.1</v>
      </c>
      <c r="M32" s="1">
        <v>726.22</v>
      </c>
      <c r="N32" s="1"/>
      <c r="O32" s="1"/>
      <c r="P32" s="1"/>
      <c r="Q32" s="1">
        <v>3.53</v>
      </c>
      <c r="R32" s="1">
        <v>11396.4</v>
      </c>
      <c r="S32" s="1"/>
      <c r="T32" s="1"/>
      <c r="U32" s="5">
        <f t="shared" si="0"/>
        <v>126628.70999999999</v>
      </c>
    </row>
    <row r="33" spans="1:21" ht="12.75">
      <c r="A33" s="3">
        <v>8</v>
      </c>
      <c r="B33" s="1"/>
      <c r="C33" s="1">
        <v>50438.42</v>
      </c>
      <c r="D33" s="1">
        <v>420.82</v>
      </c>
      <c r="E33" s="1">
        <v>11532.59</v>
      </c>
      <c r="F33" s="1">
        <v>1250</v>
      </c>
      <c r="G33" s="1"/>
      <c r="H33" s="1">
        <v>10724</v>
      </c>
      <c r="I33" s="1">
        <v>4036.34</v>
      </c>
      <c r="J33" s="1">
        <v>1440.07</v>
      </c>
      <c r="K33" s="1"/>
      <c r="L33" s="1"/>
      <c r="M33" s="1">
        <v>622.47</v>
      </c>
      <c r="N33" s="1"/>
      <c r="O33" s="1"/>
      <c r="P33" s="1"/>
      <c r="Q33" s="1">
        <v>3.54</v>
      </c>
      <c r="R33" s="1">
        <v>16636.8</v>
      </c>
      <c r="S33" s="1"/>
      <c r="T33" s="1">
        <v>18180.36</v>
      </c>
      <c r="U33" s="5">
        <f t="shared" si="0"/>
        <v>115285.41</v>
      </c>
    </row>
    <row r="34" spans="1:21" ht="12.75">
      <c r="A34" s="3">
        <v>9</v>
      </c>
      <c r="B34" s="1"/>
      <c r="C34" s="1">
        <v>103597.84</v>
      </c>
      <c r="D34" s="1">
        <v>592.18</v>
      </c>
      <c r="E34" s="1">
        <v>21844.81</v>
      </c>
      <c r="F34" s="1">
        <v>9444.44</v>
      </c>
      <c r="G34" s="1"/>
      <c r="H34" s="1">
        <v>28474</v>
      </c>
      <c r="I34" s="1">
        <v>10391.89</v>
      </c>
      <c r="J34" s="1">
        <v>1800</v>
      </c>
      <c r="K34" s="1"/>
      <c r="L34" s="1"/>
      <c r="M34" s="1">
        <v>1167.13</v>
      </c>
      <c r="N34" s="1"/>
      <c r="O34" s="1"/>
      <c r="P34" s="1"/>
      <c r="Q34" s="1">
        <v>3.54</v>
      </c>
      <c r="R34" s="1">
        <v>16636.8</v>
      </c>
      <c r="S34" s="1"/>
      <c r="T34" s="1"/>
      <c r="U34" s="5">
        <f t="shared" si="0"/>
        <v>193952.62999999998</v>
      </c>
    </row>
    <row r="35" spans="1:21" ht="12.75">
      <c r="A35" s="3">
        <v>11</v>
      </c>
      <c r="B35" s="1"/>
      <c r="C35" s="1">
        <v>75579.33</v>
      </c>
      <c r="D35" s="1"/>
      <c r="E35" s="1">
        <v>17267.11</v>
      </c>
      <c r="F35" s="1">
        <v>44043</v>
      </c>
      <c r="G35" s="1"/>
      <c r="H35" s="1">
        <v>28661</v>
      </c>
      <c r="I35" s="1">
        <v>4036.34</v>
      </c>
      <c r="J35" s="1"/>
      <c r="K35" s="1"/>
      <c r="L35" s="1">
        <v>301.93</v>
      </c>
      <c r="M35" s="1">
        <v>2241.04</v>
      </c>
      <c r="N35" s="1"/>
      <c r="O35" s="1"/>
      <c r="P35" s="1"/>
      <c r="Q35" s="1"/>
      <c r="R35" s="1"/>
      <c r="S35" s="39"/>
      <c r="T35" s="1"/>
      <c r="U35" s="5">
        <f t="shared" si="0"/>
        <v>172129.75</v>
      </c>
    </row>
    <row r="36" spans="1:21" ht="12.75">
      <c r="A36" s="3" t="s">
        <v>3</v>
      </c>
      <c r="B36" s="1">
        <v>28526.26</v>
      </c>
      <c r="C36" s="1">
        <v>97157.33</v>
      </c>
      <c r="D36" s="1">
        <v>6986.89</v>
      </c>
      <c r="E36" s="1">
        <v>21164.21</v>
      </c>
      <c r="F36" s="1">
        <v>16504.44</v>
      </c>
      <c r="G36" s="1"/>
      <c r="H36" s="1">
        <v>8688</v>
      </c>
      <c r="I36" s="1">
        <v>10459.03</v>
      </c>
      <c r="J36" s="1">
        <v>3337.68</v>
      </c>
      <c r="K36" s="1"/>
      <c r="L36" s="1">
        <v>603.87</v>
      </c>
      <c r="M36" s="1">
        <v>4378.05</v>
      </c>
      <c r="N36" s="1"/>
      <c r="O36" s="1"/>
      <c r="P36" s="1"/>
      <c r="Q36" s="1"/>
      <c r="R36" s="1"/>
      <c r="S36" s="1"/>
      <c r="T36" s="1">
        <v>132180</v>
      </c>
      <c r="U36" s="5">
        <f t="shared" si="0"/>
        <v>329985.76</v>
      </c>
    </row>
    <row r="37" spans="1:21" ht="12.75">
      <c r="A37" s="3">
        <v>12</v>
      </c>
      <c r="B37" s="1">
        <v>74574.31</v>
      </c>
      <c r="C37" s="1">
        <v>161015.02</v>
      </c>
      <c r="D37" s="1">
        <v>14589.4</v>
      </c>
      <c r="E37" s="1">
        <v>35853.42</v>
      </c>
      <c r="F37" s="1">
        <v>144.45</v>
      </c>
      <c r="G37" s="1"/>
      <c r="H37" s="1">
        <v>35043</v>
      </c>
      <c r="I37" s="1">
        <v>10391.85</v>
      </c>
      <c r="J37" s="1">
        <v>1440</v>
      </c>
      <c r="K37" s="1"/>
      <c r="L37" s="1">
        <v>137.76</v>
      </c>
      <c r="M37" s="1">
        <v>414.98</v>
      </c>
      <c r="N37" s="1"/>
      <c r="O37" s="1"/>
      <c r="P37" s="1"/>
      <c r="Q37" s="1">
        <v>3.54</v>
      </c>
      <c r="R37" s="1">
        <v>33273.6</v>
      </c>
      <c r="S37" s="1"/>
      <c r="T37" s="1"/>
      <c r="U37" s="5">
        <f t="shared" si="0"/>
        <v>366881.3299999999</v>
      </c>
    </row>
    <row r="38" spans="1:21" ht="12.75">
      <c r="A38" s="3">
        <v>15</v>
      </c>
      <c r="B38" s="1">
        <v>75523.46</v>
      </c>
      <c r="C38" s="1">
        <v>173396.99</v>
      </c>
      <c r="D38" s="1">
        <v>16615.16</v>
      </c>
      <c r="E38" s="1">
        <v>37833.04</v>
      </c>
      <c r="F38" s="1">
        <v>16944.45</v>
      </c>
      <c r="G38" s="1"/>
      <c r="H38" s="1">
        <v>62125</v>
      </c>
      <c r="I38" s="1">
        <v>10391.83</v>
      </c>
      <c r="J38" s="1"/>
      <c r="K38" s="1"/>
      <c r="L38" s="1">
        <v>97.05</v>
      </c>
      <c r="M38" s="1">
        <v>893.06</v>
      </c>
      <c r="N38" s="1"/>
      <c r="O38" s="1"/>
      <c r="P38" s="1"/>
      <c r="Q38" s="1"/>
      <c r="R38" s="1"/>
      <c r="S38" s="1"/>
      <c r="T38" s="1"/>
      <c r="U38" s="5">
        <f t="shared" si="0"/>
        <v>393820.04</v>
      </c>
    </row>
    <row r="39" spans="1:21" ht="12.75">
      <c r="A39" s="3">
        <v>16</v>
      </c>
      <c r="B39" s="1">
        <v>10695.4</v>
      </c>
      <c r="C39" s="1">
        <v>152885.01</v>
      </c>
      <c r="D39" s="1">
        <v>2465.25</v>
      </c>
      <c r="E39" s="1">
        <v>32810.78</v>
      </c>
      <c r="F39" s="1">
        <v>144.45</v>
      </c>
      <c r="G39" s="1"/>
      <c r="H39" s="1">
        <v>51771</v>
      </c>
      <c r="I39" s="1">
        <v>9663.44</v>
      </c>
      <c r="J39" s="1">
        <v>1440.07</v>
      </c>
      <c r="K39" s="1"/>
      <c r="L39" s="1"/>
      <c r="M39" s="1">
        <v>855.9</v>
      </c>
      <c r="N39" s="1"/>
      <c r="O39" s="1"/>
      <c r="P39" s="1"/>
      <c r="Q39" s="1"/>
      <c r="R39" s="1">
        <v>16636.8</v>
      </c>
      <c r="S39" s="1"/>
      <c r="T39" s="1"/>
      <c r="U39" s="5">
        <f t="shared" si="0"/>
        <v>279368.10000000003</v>
      </c>
    </row>
    <row r="40" spans="1:21" ht="12.75">
      <c r="A40" s="3">
        <v>17</v>
      </c>
      <c r="B40" s="1">
        <v>21165.98</v>
      </c>
      <c r="C40" s="1">
        <v>111108.08</v>
      </c>
      <c r="D40" s="1">
        <v>2868.98</v>
      </c>
      <c r="E40" s="1">
        <v>23744.79</v>
      </c>
      <c r="F40" s="1">
        <v>144.45</v>
      </c>
      <c r="G40" s="1"/>
      <c r="H40" s="1">
        <v>17432</v>
      </c>
      <c r="I40" s="1">
        <v>10326.47</v>
      </c>
      <c r="J40" s="1">
        <v>1800</v>
      </c>
      <c r="K40" s="1"/>
      <c r="L40" s="1"/>
      <c r="M40" s="1">
        <v>562.82</v>
      </c>
      <c r="N40" s="1"/>
      <c r="O40" s="1"/>
      <c r="P40" s="1"/>
      <c r="Q40" s="1">
        <v>3.54</v>
      </c>
      <c r="R40" s="1"/>
      <c r="S40" s="1"/>
      <c r="T40" s="1"/>
      <c r="U40" s="5">
        <f t="shared" si="0"/>
        <v>189157.11000000004</v>
      </c>
    </row>
    <row r="41" spans="1:21" s="22" customFormat="1" ht="12.75">
      <c r="A41" s="23" t="s">
        <v>1</v>
      </c>
      <c r="B41" s="23">
        <f aca="true" t="shared" si="2" ref="B41:T41">SUM(B26:B40)</f>
        <v>409831.94000000006</v>
      </c>
      <c r="C41" s="23">
        <f t="shared" si="2"/>
        <v>1604717.4300000002</v>
      </c>
      <c r="D41" s="23">
        <f t="shared" si="2"/>
        <v>87521.59</v>
      </c>
      <c r="E41" s="23">
        <f t="shared" si="2"/>
        <v>348910.2</v>
      </c>
      <c r="F41" s="23">
        <f t="shared" si="2"/>
        <v>131923.00000000003</v>
      </c>
      <c r="G41" s="23">
        <f t="shared" si="2"/>
        <v>0</v>
      </c>
      <c r="H41" s="23">
        <f t="shared" si="2"/>
        <v>444806</v>
      </c>
      <c r="I41" s="23">
        <f t="shared" si="2"/>
        <v>113042.47</v>
      </c>
      <c r="J41" s="23">
        <f t="shared" si="2"/>
        <v>11257.82</v>
      </c>
      <c r="K41" s="23">
        <f t="shared" si="2"/>
        <v>0</v>
      </c>
      <c r="L41" s="23">
        <f t="shared" si="2"/>
        <v>2815.54</v>
      </c>
      <c r="M41" s="23">
        <f t="shared" si="2"/>
        <v>16877.23</v>
      </c>
      <c r="N41" s="23">
        <f t="shared" si="2"/>
        <v>0</v>
      </c>
      <c r="O41" s="23">
        <f t="shared" si="2"/>
        <v>0</v>
      </c>
      <c r="P41" s="23"/>
      <c r="Q41" s="23">
        <f t="shared" si="2"/>
        <v>28.299999999999997</v>
      </c>
      <c r="R41" s="23">
        <f t="shared" si="2"/>
        <v>167283.59999999998</v>
      </c>
      <c r="S41" s="23">
        <f t="shared" si="2"/>
        <v>0</v>
      </c>
      <c r="T41" s="23">
        <f t="shared" si="2"/>
        <v>150360.36</v>
      </c>
      <c r="U41" s="23">
        <f t="shared" si="0"/>
        <v>3489375.48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212270.3</v>
      </c>
      <c r="D43" s="1"/>
      <c r="E43" s="1">
        <v>46847.12</v>
      </c>
      <c r="F43" s="1"/>
      <c r="G43" s="1"/>
      <c r="H43" s="1"/>
      <c r="I43" s="1">
        <v>2214.15</v>
      </c>
      <c r="J43" s="1">
        <v>2140.32</v>
      </c>
      <c r="K43" s="1"/>
      <c r="L43" s="1"/>
      <c r="M43" s="1">
        <v>77.81</v>
      </c>
      <c r="N43" s="1"/>
      <c r="O43" s="1"/>
      <c r="P43" s="1"/>
      <c r="Q43" s="1"/>
      <c r="R43" s="1"/>
      <c r="S43" s="1"/>
      <c r="T43" s="1"/>
      <c r="U43" s="5">
        <f>SUM(B43:T43)</f>
        <v>263549.69999999995</v>
      </c>
    </row>
    <row r="44" spans="1:21" ht="12.75">
      <c r="A44" s="1" t="s">
        <v>41</v>
      </c>
      <c r="B44" s="1"/>
      <c r="C44" s="1">
        <v>68573.87</v>
      </c>
      <c r="D44" s="1"/>
      <c r="E44" s="1">
        <v>15435.32</v>
      </c>
      <c r="F44" s="1"/>
      <c r="G44" s="1"/>
      <c r="H44" s="1"/>
      <c r="I44" s="1">
        <v>1313.5</v>
      </c>
      <c r="J44" s="1"/>
      <c r="K44" s="1"/>
      <c r="L44" s="1"/>
      <c r="M44" s="1">
        <v>544.66</v>
      </c>
      <c r="N44" s="1"/>
      <c r="O44" s="1"/>
      <c r="P44" s="1"/>
      <c r="Q44" s="1"/>
      <c r="R44" s="1"/>
      <c r="S44" s="1"/>
      <c r="T44" s="1"/>
      <c r="U44" s="5">
        <f>SUM(B44:T44)</f>
        <v>85867.35</v>
      </c>
    </row>
    <row r="45" spans="1:21" ht="12.75">
      <c r="A45" s="1" t="s">
        <v>5</v>
      </c>
      <c r="B45" s="1"/>
      <c r="C45" s="1">
        <v>148796.86</v>
      </c>
      <c r="D45" s="1"/>
      <c r="E45" s="1">
        <v>33400.25</v>
      </c>
      <c r="F45" s="1"/>
      <c r="G45" s="1"/>
      <c r="H45" s="1"/>
      <c r="I45" s="1">
        <v>1313.5</v>
      </c>
      <c r="J45" s="1"/>
      <c r="K45" s="1"/>
      <c r="L45" s="1"/>
      <c r="M45" s="1">
        <v>129.68</v>
      </c>
      <c r="N45" s="1"/>
      <c r="O45" s="1">
        <v>122635.4</v>
      </c>
      <c r="P45" s="1"/>
      <c r="Q45" s="1">
        <v>48.39</v>
      </c>
      <c r="R45" s="1"/>
      <c r="S45" s="1"/>
      <c r="T45" s="1"/>
      <c r="U45" s="5">
        <f>SUM(B45:T45)</f>
        <v>306324.07999999996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429641.02999999997</v>
      </c>
      <c r="D46" s="23">
        <f t="shared" si="3"/>
        <v>0</v>
      </c>
      <c r="E46" s="23">
        <f t="shared" si="3"/>
        <v>95682.69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4841.15</v>
      </c>
      <c r="J46" s="23">
        <f t="shared" si="3"/>
        <v>2140.32</v>
      </c>
      <c r="K46" s="23">
        <f t="shared" si="3"/>
        <v>0</v>
      </c>
      <c r="L46" s="23">
        <f t="shared" si="3"/>
        <v>0</v>
      </c>
      <c r="M46" s="23">
        <f t="shared" si="3"/>
        <v>752.1500000000001</v>
      </c>
      <c r="N46" s="23">
        <f t="shared" si="3"/>
        <v>0</v>
      </c>
      <c r="O46" s="23">
        <f t="shared" si="3"/>
        <v>122635.4</v>
      </c>
      <c r="P46" s="23"/>
      <c r="Q46" s="23">
        <f t="shared" si="3"/>
        <v>48.39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655741.13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>
        <v>31873.24</v>
      </c>
      <c r="C48" s="23">
        <v>41906.61</v>
      </c>
      <c r="D48" s="23">
        <v>7012.11</v>
      </c>
      <c r="E48" s="23">
        <v>9904.31</v>
      </c>
      <c r="F48" s="23"/>
      <c r="G48" s="23"/>
      <c r="H48" s="23"/>
      <c r="I48" s="23">
        <v>1344.54</v>
      </c>
      <c r="J48" s="23">
        <v>1650.06</v>
      </c>
      <c r="K48" s="23"/>
      <c r="L48" s="23">
        <v>64.7</v>
      </c>
      <c r="M48" s="23">
        <v>64.84</v>
      </c>
      <c r="N48" s="23"/>
      <c r="O48" s="23">
        <v>103637.4</v>
      </c>
      <c r="P48" s="23"/>
      <c r="Q48" s="23">
        <v>2.5</v>
      </c>
      <c r="R48" s="23"/>
      <c r="S48" s="23"/>
      <c r="T48" s="23"/>
      <c r="U48" s="23">
        <f>SUM(B48:T48)</f>
        <v>197460.31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>
        <v>69472.64</v>
      </c>
      <c r="D50" s="23"/>
      <c r="E50" s="23">
        <v>15645.94</v>
      </c>
      <c r="F50" s="23"/>
      <c r="G50" s="23"/>
      <c r="H50" s="23"/>
      <c r="I50" s="23">
        <v>4789.82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89908.4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>
        <v>195477.91</v>
      </c>
      <c r="D52" s="23"/>
      <c r="E52" s="23">
        <v>42900.01</v>
      </c>
      <c r="F52" s="23"/>
      <c r="G52" s="23">
        <v>1400</v>
      </c>
      <c r="H52" s="23"/>
      <c r="I52" s="23">
        <v>7195.22</v>
      </c>
      <c r="J52" s="23">
        <v>5520.89</v>
      </c>
      <c r="K52" s="23"/>
      <c r="L52" s="23">
        <v>51.66</v>
      </c>
      <c r="M52" s="23">
        <v>1569.15</v>
      </c>
      <c r="N52" s="23"/>
      <c r="O52" s="23">
        <v>46758.9</v>
      </c>
      <c r="P52" s="23"/>
      <c r="Q52" s="23">
        <v>17.92</v>
      </c>
      <c r="R52" s="41"/>
      <c r="S52" s="23"/>
      <c r="T52" s="23"/>
      <c r="U52" s="23">
        <f>SUM(B52:T52)</f>
        <v>300891.66000000003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7"/>
    </row>
    <row r="55" spans="2:15" ht="12.75">
      <c r="B55" s="42"/>
      <c r="D55" s="42"/>
      <c r="O55" s="43"/>
    </row>
    <row r="56" spans="2:4" ht="12.75">
      <c r="B56" s="43"/>
      <c r="D56" s="4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9.140625" defaultRowHeight="12.75"/>
  <cols>
    <col min="1" max="1" width="9.140625" style="33" customWidth="1"/>
    <col min="2" max="2" width="14.140625" style="33" customWidth="1"/>
    <col min="3" max="3" width="13.140625" style="33" customWidth="1"/>
    <col min="4" max="4" width="12.00390625" style="33" customWidth="1"/>
    <col min="5" max="5" width="11.140625" style="33" customWidth="1"/>
    <col min="6" max="6" width="11.7109375" style="33" customWidth="1"/>
    <col min="7" max="7" width="9.140625" style="33" customWidth="1"/>
    <col min="8" max="8" width="11.57421875" style="33" customWidth="1"/>
    <col min="9" max="9" width="14.140625" style="33" customWidth="1"/>
    <col min="10" max="10" width="13.7109375" style="33" customWidth="1"/>
    <col min="11" max="11" width="12.57421875" style="33" customWidth="1"/>
    <col min="12" max="12" width="10.7109375" style="33" customWidth="1"/>
    <col min="13" max="14" width="11.421875" style="33" customWidth="1"/>
    <col min="15" max="17" width="9.140625" style="33" customWidth="1"/>
    <col min="18" max="18" width="12.00390625" style="33" customWidth="1"/>
    <col min="19" max="19" width="11.28125" style="33" customWidth="1"/>
    <col min="20" max="20" width="9.140625" style="33" customWidth="1"/>
    <col min="21" max="21" width="13.140625" style="0" customWidth="1"/>
  </cols>
  <sheetData>
    <row r="1" ht="15.75">
      <c r="B1" s="34" t="s">
        <v>35</v>
      </c>
    </row>
    <row r="3" spans="1:21" ht="182.25" customHeight="1">
      <c r="A3" s="35"/>
      <c r="B3" s="36" t="s">
        <v>46</v>
      </c>
      <c r="C3" s="36" t="s">
        <v>10</v>
      </c>
      <c r="D3" s="36" t="s">
        <v>25</v>
      </c>
      <c r="E3" s="36" t="s">
        <v>11</v>
      </c>
      <c r="F3" s="36" t="s">
        <v>12</v>
      </c>
      <c r="G3" s="36" t="s">
        <v>13</v>
      </c>
      <c r="H3" s="36" t="s">
        <v>14</v>
      </c>
      <c r="I3" s="36" t="s">
        <v>15</v>
      </c>
      <c r="J3" s="36" t="s">
        <v>26</v>
      </c>
      <c r="K3" s="36" t="s">
        <v>16</v>
      </c>
      <c r="L3" s="36" t="s">
        <v>17</v>
      </c>
      <c r="M3" s="36" t="s">
        <v>18</v>
      </c>
      <c r="N3" s="36" t="s">
        <v>24</v>
      </c>
      <c r="O3" s="36" t="s">
        <v>19</v>
      </c>
      <c r="P3" s="36" t="s">
        <v>43</v>
      </c>
      <c r="Q3" s="36" t="s">
        <v>20</v>
      </c>
      <c r="R3" s="36" t="s">
        <v>21</v>
      </c>
      <c r="S3" s="36" t="s">
        <v>22</v>
      </c>
      <c r="T3" s="36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204670.33</v>
      </c>
      <c r="D5" s="4"/>
      <c r="E5" s="4">
        <v>44862.71</v>
      </c>
      <c r="F5" s="4"/>
      <c r="G5" s="4"/>
      <c r="H5" s="4">
        <v>34874.58</v>
      </c>
      <c r="I5" s="4">
        <v>940.45</v>
      </c>
      <c r="J5" s="4">
        <v>720.14</v>
      </c>
      <c r="K5" s="4"/>
      <c r="L5" s="2">
        <v>2005.7</v>
      </c>
      <c r="M5" s="4">
        <v>6510.02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294583.93000000005</v>
      </c>
    </row>
    <row r="6" spans="1:21" ht="12.75">
      <c r="A6" s="3">
        <v>3</v>
      </c>
      <c r="B6" s="4"/>
      <c r="C6" s="4">
        <v>106374.08</v>
      </c>
      <c r="D6" s="4"/>
      <c r="E6" s="4">
        <v>23445.53</v>
      </c>
      <c r="F6" s="4"/>
      <c r="G6" s="4"/>
      <c r="H6" s="4">
        <v>23189.35</v>
      </c>
      <c r="I6" s="4">
        <v>5979.19</v>
      </c>
      <c r="J6" s="4"/>
      <c r="K6" s="4"/>
      <c r="L6" s="4">
        <v>964.32</v>
      </c>
      <c r="M6" s="4">
        <v>6043.16</v>
      </c>
      <c r="N6" s="4"/>
      <c r="O6" s="4"/>
      <c r="P6" s="4"/>
      <c r="Q6" s="4"/>
      <c r="R6" s="4"/>
      <c r="S6" s="4"/>
      <c r="T6" s="4"/>
      <c r="U6" s="5">
        <f t="shared" si="0"/>
        <v>165995.63</v>
      </c>
    </row>
    <row r="7" spans="1:21" ht="12.75">
      <c r="A7" s="3">
        <v>4</v>
      </c>
      <c r="B7" s="4"/>
      <c r="C7" s="4">
        <v>113788.53</v>
      </c>
      <c r="D7" s="4"/>
      <c r="E7" s="4">
        <v>25856.1</v>
      </c>
      <c r="F7" s="4"/>
      <c r="G7" s="4"/>
      <c r="H7" s="4">
        <v>19323.44</v>
      </c>
      <c r="I7" s="4">
        <v>397.21</v>
      </c>
      <c r="J7" s="4"/>
      <c r="K7" s="4"/>
      <c r="L7" s="4">
        <v>1455.75</v>
      </c>
      <c r="M7" s="4">
        <v>5584.09</v>
      </c>
      <c r="N7" s="4"/>
      <c r="O7" s="4"/>
      <c r="P7" s="4"/>
      <c r="Q7" s="4"/>
      <c r="R7" s="4"/>
      <c r="S7" s="4"/>
      <c r="T7" s="4"/>
      <c r="U7" s="5">
        <f t="shared" si="0"/>
        <v>166405.12</v>
      </c>
    </row>
    <row r="8" spans="1:21" ht="12.75">
      <c r="A8" s="3">
        <v>5</v>
      </c>
      <c r="B8" s="4"/>
      <c r="C8" s="4">
        <v>240211.01</v>
      </c>
      <c r="D8" s="4"/>
      <c r="E8" s="4">
        <v>52446.17</v>
      </c>
      <c r="F8" s="4"/>
      <c r="G8" s="4"/>
      <c r="H8" s="4">
        <v>48930.83</v>
      </c>
      <c r="I8" s="4">
        <v>1107.41</v>
      </c>
      <c r="J8" s="4"/>
      <c r="K8" s="4"/>
      <c r="L8" s="4">
        <v>2846.8</v>
      </c>
      <c r="M8" s="4">
        <v>10810.26</v>
      </c>
      <c r="N8" s="4"/>
      <c r="O8" s="4"/>
      <c r="P8" s="4"/>
      <c r="Q8" s="4"/>
      <c r="R8" s="4"/>
      <c r="S8" s="4"/>
      <c r="T8" s="4"/>
      <c r="U8" s="5">
        <f t="shared" si="0"/>
        <v>356352.48</v>
      </c>
    </row>
    <row r="9" spans="1:21" ht="12.75">
      <c r="A9" s="3">
        <v>6</v>
      </c>
      <c r="B9" s="4"/>
      <c r="C9" s="4">
        <v>129040.19</v>
      </c>
      <c r="D9" s="4"/>
      <c r="E9" s="4">
        <v>29971.32</v>
      </c>
      <c r="F9" s="4"/>
      <c r="G9" s="4"/>
      <c r="H9" s="4">
        <v>28691.62</v>
      </c>
      <c r="I9" s="4">
        <v>599.39</v>
      </c>
      <c r="J9" s="4"/>
      <c r="K9" s="4"/>
      <c r="L9" s="4">
        <v>2620.35</v>
      </c>
      <c r="M9" s="4">
        <v>7288.11</v>
      </c>
      <c r="N9" s="4"/>
      <c r="O9" s="4"/>
      <c r="P9" s="4"/>
      <c r="Q9" s="4"/>
      <c r="R9" s="4"/>
      <c r="S9" s="4"/>
      <c r="T9" s="4"/>
      <c r="U9" s="5">
        <f t="shared" si="0"/>
        <v>198210.98</v>
      </c>
    </row>
    <row r="10" spans="1:21" ht="12.75">
      <c r="A10" s="3">
        <v>11</v>
      </c>
      <c r="B10" s="4"/>
      <c r="C10" s="4">
        <v>74094.07</v>
      </c>
      <c r="D10" s="4"/>
      <c r="E10" s="4">
        <v>16883.94</v>
      </c>
      <c r="F10" s="4"/>
      <c r="G10" s="4"/>
      <c r="H10" s="4">
        <v>18152.94</v>
      </c>
      <c r="I10" s="4">
        <v>2315.75</v>
      </c>
      <c r="J10" s="4"/>
      <c r="K10" s="4"/>
      <c r="L10" s="4">
        <v>533.82</v>
      </c>
      <c r="M10" s="4">
        <v>3205.73</v>
      </c>
      <c r="N10" s="4"/>
      <c r="O10" s="4"/>
      <c r="P10" s="4"/>
      <c r="Q10" s="4"/>
      <c r="R10" s="4"/>
      <c r="S10" s="4"/>
      <c r="T10" s="4"/>
      <c r="U10" s="5">
        <f t="shared" si="0"/>
        <v>115186.25000000001</v>
      </c>
    </row>
    <row r="11" spans="1:21" ht="12.75">
      <c r="A11" s="3">
        <v>12</v>
      </c>
      <c r="B11" s="4"/>
      <c r="C11" s="4">
        <v>88466.21</v>
      </c>
      <c r="D11" s="4"/>
      <c r="E11" s="4">
        <v>19943.05</v>
      </c>
      <c r="F11" s="4"/>
      <c r="G11" s="4"/>
      <c r="H11" s="4">
        <v>37277.32</v>
      </c>
      <c r="I11" s="4">
        <v>17912.19</v>
      </c>
      <c r="J11" s="4"/>
      <c r="K11" s="4"/>
      <c r="L11" s="4">
        <v>723.24</v>
      </c>
      <c r="M11" s="4">
        <v>6157.28</v>
      </c>
      <c r="N11" s="4"/>
      <c r="O11" s="4"/>
      <c r="P11" s="4"/>
      <c r="Q11" s="4"/>
      <c r="R11" s="4"/>
      <c r="S11" s="4"/>
      <c r="T11" s="4"/>
      <c r="U11" s="5">
        <f t="shared" si="0"/>
        <v>170479.29</v>
      </c>
    </row>
    <row r="12" spans="1:21" ht="12.75">
      <c r="A12" s="3">
        <v>13</v>
      </c>
      <c r="B12" s="4"/>
      <c r="C12" s="4">
        <v>126437.14</v>
      </c>
      <c r="D12" s="4"/>
      <c r="E12" s="4">
        <v>27763.41</v>
      </c>
      <c r="F12" s="4">
        <v>3690</v>
      </c>
      <c r="G12" s="4"/>
      <c r="H12" s="4">
        <v>18463.29</v>
      </c>
      <c r="I12" s="4">
        <v>936.18</v>
      </c>
      <c r="J12" s="4"/>
      <c r="K12" s="4"/>
      <c r="L12" s="4">
        <v>826.56</v>
      </c>
      <c r="M12" s="4">
        <v>6561.9</v>
      </c>
      <c r="N12" s="4"/>
      <c r="O12" s="4"/>
      <c r="P12" s="4"/>
      <c r="Q12" s="4"/>
      <c r="R12" s="4"/>
      <c r="S12" s="4"/>
      <c r="T12" s="4"/>
      <c r="U12" s="5">
        <f t="shared" si="0"/>
        <v>184678.47999999998</v>
      </c>
    </row>
    <row r="13" spans="1:21" ht="12.75">
      <c r="A13" s="3">
        <v>14</v>
      </c>
      <c r="B13" s="4"/>
      <c r="C13" s="4">
        <v>64858.71</v>
      </c>
      <c r="D13" s="4"/>
      <c r="E13" s="4">
        <v>13830.54</v>
      </c>
      <c r="F13" s="4"/>
      <c r="G13" s="4"/>
      <c r="H13" s="4">
        <v>9666.52</v>
      </c>
      <c r="I13" s="4">
        <v>139.08</v>
      </c>
      <c r="J13" s="4"/>
      <c r="K13" s="4"/>
      <c r="L13" s="4">
        <v>430.5</v>
      </c>
      <c r="M13" s="4">
        <v>2417.27</v>
      </c>
      <c r="N13" s="4"/>
      <c r="O13" s="4"/>
      <c r="P13" s="4"/>
      <c r="Q13" s="4"/>
      <c r="R13" s="4"/>
      <c r="S13" s="4"/>
      <c r="T13" s="4"/>
      <c r="U13" s="5">
        <f t="shared" si="0"/>
        <v>91342.62000000001</v>
      </c>
    </row>
    <row r="14" spans="1:21" ht="12.75">
      <c r="A14" s="3">
        <v>16</v>
      </c>
      <c r="B14" s="4"/>
      <c r="C14" s="4">
        <v>125810.03</v>
      </c>
      <c r="D14" s="4"/>
      <c r="E14" s="4">
        <v>28547.54</v>
      </c>
      <c r="F14" s="4"/>
      <c r="G14" s="4"/>
      <c r="H14" s="4">
        <v>24724.02</v>
      </c>
      <c r="I14" s="4">
        <v>583.58</v>
      </c>
      <c r="J14" s="4"/>
      <c r="K14" s="4"/>
      <c r="L14" s="4">
        <v>1779.25</v>
      </c>
      <c r="M14" s="4">
        <v>5757.86</v>
      </c>
      <c r="N14" s="4"/>
      <c r="O14" s="4"/>
      <c r="P14" s="4"/>
      <c r="Q14" s="4"/>
      <c r="R14" s="4"/>
      <c r="S14" s="4"/>
      <c r="T14" s="4"/>
      <c r="U14" s="5">
        <f t="shared" si="0"/>
        <v>187202.27999999997</v>
      </c>
    </row>
    <row r="15" spans="1:21" ht="12.75">
      <c r="A15" s="3">
        <v>21</v>
      </c>
      <c r="B15" s="4"/>
      <c r="C15" s="4">
        <v>254773.84</v>
      </c>
      <c r="D15" s="4"/>
      <c r="E15" s="4">
        <v>55994.84</v>
      </c>
      <c r="F15" s="4"/>
      <c r="G15" s="4"/>
      <c r="H15" s="4">
        <v>37733.87</v>
      </c>
      <c r="I15" s="4">
        <v>1027.06</v>
      </c>
      <c r="J15" s="4"/>
      <c r="K15" s="4"/>
      <c r="L15" s="4">
        <v>4367.25</v>
      </c>
      <c r="M15" s="4">
        <v>16184.27</v>
      </c>
      <c r="N15" s="4"/>
      <c r="O15" s="4"/>
      <c r="P15" s="4"/>
      <c r="Q15" s="4"/>
      <c r="R15" s="4"/>
      <c r="S15" s="4"/>
      <c r="T15" s="4"/>
      <c r="U15" s="5">
        <f t="shared" si="0"/>
        <v>370081.13</v>
      </c>
    </row>
    <row r="16" spans="1:21" ht="12.75">
      <c r="A16" s="3">
        <v>24</v>
      </c>
      <c r="B16" s="4"/>
      <c r="C16" s="4">
        <v>201212.46</v>
      </c>
      <c r="D16" s="4"/>
      <c r="E16" s="4">
        <v>43876.96</v>
      </c>
      <c r="F16" s="4"/>
      <c r="G16" s="4"/>
      <c r="H16" s="4">
        <v>41525.36</v>
      </c>
      <c r="I16" s="4">
        <v>1473.18</v>
      </c>
      <c r="J16" s="4"/>
      <c r="K16" s="4"/>
      <c r="L16" s="4">
        <v>2782.1</v>
      </c>
      <c r="M16" s="4">
        <v>14060.08</v>
      </c>
      <c r="N16" s="4"/>
      <c r="O16" s="4"/>
      <c r="P16" s="4"/>
      <c r="Q16" s="4"/>
      <c r="R16" s="4"/>
      <c r="S16" s="4"/>
      <c r="T16" s="4"/>
      <c r="U16" s="5">
        <f t="shared" si="0"/>
        <v>304930.13999999996</v>
      </c>
    </row>
    <row r="17" spans="1:21" ht="12.75">
      <c r="A17" s="3">
        <v>25</v>
      </c>
      <c r="B17" s="4"/>
      <c r="C17" s="4">
        <v>158957.88</v>
      </c>
      <c r="D17" s="4"/>
      <c r="E17" s="4">
        <v>37577.72</v>
      </c>
      <c r="F17" s="4"/>
      <c r="G17" s="4"/>
      <c r="H17" s="4">
        <v>25895.66</v>
      </c>
      <c r="I17" s="4">
        <v>12400.3</v>
      </c>
      <c r="J17" s="4"/>
      <c r="K17" s="4"/>
      <c r="L17" s="4">
        <v>774.9</v>
      </c>
      <c r="M17" s="4">
        <v>8035.07</v>
      </c>
      <c r="N17" s="4"/>
      <c r="O17" s="4"/>
      <c r="P17" s="4"/>
      <c r="Q17" s="4"/>
      <c r="R17" s="4"/>
      <c r="S17" s="4"/>
      <c r="T17" s="4"/>
      <c r="U17" s="5">
        <f t="shared" si="0"/>
        <v>243641.53</v>
      </c>
    </row>
    <row r="18" spans="1:21" ht="12.75">
      <c r="A18" s="3">
        <v>30</v>
      </c>
      <c r="B18" s="4"/>
      <c r="C18" s="4">
        <v>176479.53</v>
      </c>
      <c r="D18" s="4"/>
      <c r="E18" s="4">
        <v>39271.15</v>
      </c>
      <c r="F18" s="4"/>
      <c r="G18" s="4"/>
      <c r="H18" s="4">
        <v>26022.09</v>
      </c>
      <c r="I18" s="4">
        <v>1007.41</v>
      </c>
      <c r="J18" s="4"/>
      <c r="K18" s="4"/>
      <c r="L18" s="4">
        <v>1746.9</v>
      </c>
      <c r="M18" s="4">
        <v>5698.21</v>
      </c>
      <c r="N18" s="4"/>
      <c r="O18" s="4"/>
      <c r="P18" s="4"/>
      <c r="Q18" s="4"/>
      <c r="R18" s="4"/>
      <c r="S18" s="4"/>
      <c r="T18" s="4"/>
      <c r="U18" s="5">
        <f t="shared" si="0"/>
        <v>250225.28999999998</v>
      </c>
    </row>
    <row r="19" spans="1:21" ht="12.75">
      <c r="A19" s="3">
        <v>31</v>
      </c>
      <c r="B19" s="4"/>
      <c r="C19" s="4">
        <v>127077.19</v>
      </c>
      <c r="D19" s="4"/>
      <c r="E19" s="4">
        <v>27996.8</v>
      </c>
      <c r="F19" s="4"/>
      <c r="G19" s="4"/>
      <c r="H19" s="4">
        <v>28034.4</v>
      </c>
      <c r="I19" s="4">
        <v>757.96</v>
      </c>
      <c r="J19" s="4"/>
      <c r="K19" s="4"/>
      <c r="L19" s="4">
        <v>3105.6</v>
      </c>
      <c r="M19" s="4">
        <v>7391.85</v>
      </c>
      <c r="N19" s="4"/>
      <c r="O19" s="4"/>
      <c r="P19" s="4"/>
      <c r="Q19" s="4"/>
      <c r="R19" s="4"/>
      <c r="S19" s="4"/>
      <c r="T19" s="4"/>
      <c r="U19" s="5">
        <f t="shared" si="0"/>
        <v>194363.8</v>
      </c>
    </row>
    <row r="20" spans="1:21" ht="12.75">
      <c r="A20" s="3">
        <v>32</v>
      </c>
      <c r="B20" s="4"/>
      <c r="C20" s="4">
        <v>91066.83</v>
      </c>
      <c r="D20" s="4"/>
      <c r="E20" s="4">
        <v>19852.51</v>
      </c>
      <c r="F20" s="4"/>
      <c r="G20" s="4"/>
      <c r="H20" s="4">
        <v>24449.72</v>
      </c>
      <c r="I20" s="4">
        <v>855.45</v>
      </c>
      <c r="J20" s="4"/>
      <c r="K20" s="4"/>
      <c r="L20" s="4">
        <v>2555.65</v>
      </c>
      <c r="M20" s="4">
        <v>3755.58</v>
      </c>
      <c r="N20" s="4"/>
      <c r="O20" s="4"/>
      <c r="P20" s="4"/>
      <c r="Q20" s="4"/>
      <c r="R20" s="4"/>
      <c r="S20" s="4"/>
      <c r="T20" s="4"/>
      <c r="U20" s="5">
        <f t="shared" si="0"/>
        <v>142535.74</v>
      </c>
    </row>
    <row r="21" spans="1:21" ht="12.75">
      <c r="A21" s="3">
        <v>33</v>
      </c>
      <c r="B21" s="4"/>
      <c r="C21" s="4">
        <v>114524.25</v>
      </c>
      <c r="D21" s="4"/>
      <c r="E21" s="4">
        <v>23014.8</v>
      </c>
      <c r="F21" s="4"/>
      <c r="G21" s="4"/>
      <c r="H21" s="4">
        <v>24558.87</v>
      </c>
      <c r="I21" s="4">
        <v>842.24</v>
      </c>
      <c r="J21" s="4"/>
      <c r="K21" s="4"/>
      <c r="L21" s="4">
        <v>32.35</v>
      </c>
      <c r="M21" s="4">
        <v>6678.6</v>
      </c>
      <c r="N21" s="4"/>
      <c r="O21" s="4"/>
      <c r="P21" s="4"/>
      <c r="Q21" s="4"/>
      <c r="R21" s="4"/>
      <c r="S21" s="4"/>
      <c r="T21" s="4"/>
      <c r="U21" s="5">
        <f t="shared" si="0"/>
        <v>169651.11</v>
      </c>
    </row>
    <row r="22" spans="1:21" ht="12.75">
      <c r="A22" s="3">
        <v>34</v>
      </c>
      <c r="B22" s="4"/>
      <c r="C22" s="4">
        <v>157216.34</v>
      </c>
      <c r="D22" s="4"/>
      <c r="E22" s="4">
        <v>35055.84</v>
      </c>
      <c r="F22" s="4"/>
      <c r="G22" s="4"/>
      <c r="H22" s="4">
        <v>38937.29</v>
      </c>
      <c r="I22" s="4">
        <v>2006.27</v>
      </c>
      <c r="J22" s="4"/>
      <c r="K22" s="4"/>
      <c r="L22" s="4">
        <v>3623.2</v>
      </c>
      <c r="M22" s="4">
        <v>12423.5</v>
      </c>
      <c r="N22" s="4"/>
      <c r="O22" s="4"/>
      <c r="P22" s="4"/>
      <c r="Q22" s="4"/>
      <c r="R22" s="4"/>
      <c r="S22" s="4"/>
      <c r="T22" s="4"/>
      <c r="U22" s="5">
        <f t="shared" si="0"/>
        <v>249262.44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2555058.62</v>
      </c>
      <c r="D23" s="23">
        <f t="shared" si="1"/>
        <v>0</v>
      </c>
      <c r="E23" s="23">
        <f>SUM(E5:E22)</f>
        <v>566190.93</v>
      </c>
      <c r="F23" s="23">
        <f t="shared" si="1"/>
        <v>3690</v>
      </c>
      <c r="G23" s="23">
        <f t="shared" si="1"/>
        <v>0</v>
      </c>
      <c r="H23" s="23">
        <f t="shared" si="1"/>
        <v>510451.17</v>
      </c>
      <c r="I23" s="23">
        <f t="shared" si="1"/>
        <v>51280.299999999996</v>
      </c>
      <c r="J23" s="23">
        <f t="shared" si="1"/>
        <v>720.14</v>
      </c>
      <c r="K23" s="23">
        <f t="shared" si="1"/>
        <v>0</v>
      </c>
      <c r="L23" s="23">
        <f t="shared" si="1"/>
        <v>33174.24</v>
      </c>
      <c r="M23" s="23">
        <f t="shared" si="1"/>
        <v>134562.84000000003</v>
      </c>
      <c r="N23" s="23">
        <f t="shared" si="1"/>
        <v>0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3855128.24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146292.17</v>
      </c>
      <c r="C26" s="1">
        <v>62272.27</v>
      </c>
      <c r="D26" s="1">
        <v>32184.28</v>
      </c>
      <c r="E26" s="1">
        <v>14676.15</v>
      </c>
      <c r="F26" s="1">
        <v>20861</v>
      </c>
      <c r="G26" s="1"/>
      <c r="H26" s="1">
        <v>40082.5</v>
      </c>
      <c r="I26" s="49">
        <v>1818.33</v>
      </c>
      <c r="J26" s="1"/>
      <c r="K26" s="1"/>
      <c r="L26" s="1">
        <v>103.32</v>
      </c>
      <c r="M26" s="1">
        <v>985.58</v>
      </c>
      <c r="N26" s="1"/>
      <c r="O26" s="1"/>
      <c r="P26" s="1"/>
      <c r="Q26" s="1"/>
      <c r="R26" s="1"/>
      <c r="S26" s="1"/>
      <c r="T26" s="1"/>
      <c r="U26" s="5">
        <f t="shared" si="0"/>
        <v>319275.60000000003</v>
      </c>
    </row>
    <row r="27" spans="1:21" ht="12.75">
      <c r="A27" s="3">
        <v>2</v>
      </c>
      <c r="B27" s="1">
        <v>18137.92</v>
      </c>
      <c r="C27" s="1">
        <v>1649.97</v>
      </c>
      <c r="D27" s="1">
        <v>3990.34</v>
      </c>
      <c r="E27" s="1">
        <v>362.99</v>
      </c>
      <c r="G27" s="1"/>
      <c r="H27" s="1">
        <v>12527.75</v>
      </c>
      <c r="I27" s="49">
        <v>0</v>
      </c>
      <c r="J27" s="1"/>
      <c r="K27" s="1"/>
      <c r="M27" s="1"/>
      <c r="N27" s="1"/>
      <c r="O27" s="1"/>
      <c r="P27" s="1"/>
      <c r="Q27" s="1"/>
      <c r="R27" s="1"/>
      <c r="S27" s="1"/>
      <c r="T27" s="1"/>
      <c r="U27" s="5">
        <f t="shared" si="0"/>
        <v>36668.97</v>
      </c>
    </row>
    <row r="28" spans="1:21" ht="12.75">
      <c r="A28" s="3">
        <v>3</v>
      </c>
      <c r="B28" s="1">
        <v>68185.43</v>
      </c>
      <c r="C28" s="1">
        <v>34903.04</v>
      </c>
      <c r="D28" s="1">
        <v>14761.89</v>
      </c>
      <c r="E28" s="1">
        <v>7629.83</v>
      </c>
      <c r="F28" s="1">
        <v>14108</v>
      </c>
      <c r="G28" s="1"/>
      <c r="H28" s="1">
        <v>15677</v>
      </c>
      <c r="I28" s="49">
        <v>2594.01</v>
      </c>
      <c r="J28" s="1"/>
      <c r="K28" s="1"/>
      <c r="L28" s="1">
        <v>86.1</v>
      </c>
      <c r="M28" s="1">
        <v>1426.5</v>
      </c>
      <c r="N28" s="1"/>
      <c r="O28" s="1"/>
      <c r="P28" s="1"/>
      <c r="Q28" s="1"/>
      <c r="R28" s="1"/>
      <c r="S28" s="1"/>
      <c r="T28" s="1"/>
      <c r="U28" s="5">
        <f t="shared" si="0"/>
        <v>159371.80000000002</v>
      </c>
    </row>
    <row r="29" spans="1:21" ht="12.75">
      <c r="A29" s="3">
        <v>4</v>
      </c>
      <c r="B29" s="1">
        <v>219039.88</v>
      </c>
      <c r="C29" s="1">
        <v>67785.58</v>
      </c>
      <c r="D29" s="1">
        <v>53816.3</v>
      </c>
      <c r="E29" s="1">
        <v>14643.52</v>
      </c>
      <c r="F29" s="1">
        <v>19287</v>
      </c>
      <c r="G29" s="1"/>
      <c r="H29" s="1">
        <v>55989.5</v>
      </c>
      <c r="I29" s="49">
        <v>3348.66</v>
      </c>
      <c r="J29" s="1"/>
      <c r="K29" s="1"/>
      <c r="L29" s="1">
        <v>161.75</v>
      </c>
      <c r="M29" s="1">
        <v>2723.31</v>
      </c>
      <c r="N29" s="1"/>
      <c r="O29" s="1"/>
      <c r="P29" s="1"/>
      <c r="Q29" s="1"/>
      <c r="R29" s="1"/>
      <c r="S29" s="1"/>
      <c r="T29" s="1"/>
      <c r="U29" s="5">
        <f t="shared" si="0"/>
        <v>436795.5</v>
      </c>
    </row>
    <row r="30" spans="1:21" ht="12.75">
      <c r="A30" s="3">
        <v>5</v>
      </c>
      <c r="B30" s="1">
        <v>106645.12</v>
      </c>
      <c r="C30" s="1">
        <v>84827.8</v>
      </c>
      <c r="D30" s="1">
        <v>29645.31</v>
      </c>
      <c r="E30" s="1">
        <v>18709.28</v>
      </c>
      <c r="F30" s="1">
        <v>20861</v>
      </c>
      <c r="G30" s="1"/>
      <c r="H30" s="1">
        <v>50502.83</v>
      </c>
      <c r="I30" s="49">
        <v>3119.03</v>
      </c>
      <c r="J30" s="1"/>
      <c r="K30" s="1"/>
      <c r="L30" s="1">
        <v>1326.35</v>
      </c>
      <c r="M30" s="1">
        <v>1517.27</v>
      </c>
      <c r="N30" s="1"/>
      <c r="O30" s="1"/>
      <c r="P30" s="1"/>
      <c r="Q30" s="1"/>
      <c r="R30" s="1"/>
      <c r="S30" s="39"/>
      <c r="T30" s="39"/>
      <c r="U30" s="5">
        <f t="shared" si="0"/>
        <v>317153.99</v>
      </c>
    </row>
    <row r="31" spans="1:21" ht="12.75">
      <c r="A31" s="3">
        <v>6</v>
      </c>
      <c r="B31" s="1">
        <v>57470.73</v>
      </c>
      <c r="C31" s="1">
        <v>36310.63</v>
      </c>
      <c r="D31" s="1">
        <v>12643.56</v>
      </c>
      <c r="E31" s="1">
        <v>8401.1</v>
      </c>
      <c r="F31" s="1">
        <v>29872</v>
      </c>
      <c r="G31" s="1"/>
      <c r="H31" s="1">
        <v>6241.92</v>
      </c>
      <c r="I31" s="49">
        <v>1944.3</v>
      </c>
      <c r="J31" s="1"/>
      <c r="K31" s="1"/>
      <c r="L31" s="1">
        <v>172.2</v>
      </c>
      <c r="M31" s="1">
        <v>389.04</v>
      </c>
      <c r="N31" s="1"/>
      <c r="O31" s="1"/>
      <c r="P31" s="1"/>
      <c r="Q31" s="1"/>
      <c r="R31" s="1"/>
      <c r="S31" s="1"/>
      <c r="T31" s="1"/>
      <c r="U31" s="5">
        <f t="shared" si="0"/>
        <v>153445.48000000004</v>
      </c>
    </row>
    <row r="32" spans="1:21" ht="12.75">
      <c r="A32" s="3">
        <v>7</v>
      </c>
      <c r="B32" s="1">
        <v>45756.29</v>
      </c>
      <c r="C32" s="1">
        <v>30477.44</v>
      </c>
      <c r="D32" s="1">
        <v>10163.14</v>
      </c>
      <c r="E32" s="1">
        <v>6890.41</v>
      </c>
      <c r="F32" s="1">
        <v>29785</v>
      </c>
      <c r="G32" s="1"/>
      <c r="H32" s="1">
        <v>4954</v>
      </c>
      <c r="I32" s="49">
        <v>1187.26</v>
      </c>
      <c r="J32" s="1"/>
      <c r="K32" s="1"/>
      <c r="L32" s="1">
        <v>86.1</v>
      </c>
      <c r="M32" s="1">
        <v>544.66</v>
      </c>
      <c r="N32" s="1"/>
      <c r="O32" s="1"/>
      <c r="P32" s="1"/>
      <c r="Q32" s="1"/>
      <c r="R32" s="1"/>
      <c r="S32" s="1"/>
      <c r="T32" s="1"/>
      <c r="U32" s="5">
        <f t="shared" si="0"/>
        <v>129844.3</v>
      </c>
    </row>
    <row r="33" spans="1:21" ht="12.75">
      <c r="A33" s="3">
        <v>8</v>
      </c>
      <c r="B33" s="1">
        <v>56791.15</v>
      </c>
      <c r="C33" s="1">
        <v>36338.53</v>
      </c>
      <c r="D33" s="1">
        <v>12556.79</v>
      </c>
      <c r="E33" s="1">
        <v>8486.23</v>
      </c>
      <c r="F33" s="1">
        <v>14282</v>
      </c>
      <c r="G33" s="1"/>
      <c r="H33" s="1">
        <v>12527.75</v>
      </c>
      <c r="I33" s="49">
        <v>1820.8</v>
      </c>
      <c r="J33" s="1"/>
      <c r="K33" s="1"/>
      <c r="L33" s="1">
        <v>17.22</v>
      </c>
      <c r="M33" s="1">
        <v>855.9</v>
      </c>
      <c r="N33" s="1"/>
      <c r="O33" s="1"/>
      <c r="P33" s="1"/>
      <c r="Q33" s="1"/>
      <c r="R33" s="1"/>
      <c r="S33" s="1"/>
      <c r="T33" s="1"/>
      <c r="U33" s="5">
        <f t="shared" si="0"/>
        <v>143676.37</v>
      </c>
    </row>
    <row r="34" spans="1:21" ht="12.75">
      <c r="A34" s="3">
        <v>9</v>
      </c>
      <c r="B34" s="1">
        <v>76874.69</v>
      </c>
      <c r="C34" s="1">
        <v>74522.38</v>
      </c>
      <c r="D34" s="1">
        <v>17257.11</v>
      </c>
      <c r="E34" s="1">
        <v>16766.33</v>
      </c>
      <c r="F34" s="1">
        <v>14195</v>
      </c>
      <c r="G34" s="1"/>
      <c r="H34" s="1">
        <v>25915.5</v>
      </c>
      <c r="I34" s="49">
        <v>2348.03</v>
      </c>
      <c r="J34" s="1"/>
      <c r="K34" s="1"/>
      <c r="L34" s="1">
        <v>258.8</v>
      </c>
      <c r="M34" s="1">
        <v>1115.26</v>
      </c>
      <c r="N34" s="1"/>
      <c r="O34" s="1"/>
      <c r="P34" s="1"/>
      <c r="Q34" s="1"/>
      <c r="R34" s="1"/>
      <c r="S34" s="1"/>
      <c r="T34" s="1"/>
      <c r="U34" s="5">
        <f t="shared" si="0"/>
        <v>229253.1</v>
      </c>
    </row>
    <row r="35" spans="1:21" ht="12.75">
      <c r="A35" s="3">
        <v>11</v>
      </c>
      <c r="B35" s="1">
        <v>50971.52</v>
      </c>
      <c r="C35" s="1">
        <v>32309.02</v>
      </c>
      <c r="D35" s="1">
        <v>11366.16</v>
      </c>
      <c r="E35" s="1">
        <v>8492.13</v>
      </c>
      <c r="F35" s="1">
        <v>17394</v>
      </c>
      <c r="G35" s="1"/>
      <c r="H35" s="1">
        <v>30084</v>
      </c>
      <c r="I35" s="49">
        <v>1825.39</v>
      </c>
      <c r="J35" s="1"/>
      <c r="K35" s="1"/>
      <c r="L35" s="1">
        <v>474.47</v>
      </c>
      <c r="M35" s="1">
        <v>1147.25</v>
      </c>
      <c r="N35" s="1"/>
      <c r="O35" s="1"/>
      <c r="P35" s="1"/>
      <c r="Q35" s="1"/>
      <c r="R35" s="1"/>
      <c r="S35" s="39"/>
      <c r="T35" s="1"/>
      <c r="U35" s="5">
        <f t="shared" si="0"/>
        <v>154063.94000000003</v>
      </c>
    </row>
    <row r="36" spans="1:21" ht="12.75">
      <c r="A36" s="3" t="s">
        <v>3</v>
      </c>
      <c r="B36" s="1">
        <v>106025.37</v>
      </c>
      <c r="C36" s="1">
        <v>44049.69</v>
      </c>
      <c r="D36" s="1">
        <v>27538.92</v>
      </c>
      <c r="E36" s="1">
        <v>10275.59</v>
      </c>
      <c r="F36" s="48">
        <v>17173</v>
      </c>
      <c r="G36" s="1"/>
      <c r="H36" s="1">
        <v>2600</v>
      </c>
      <c r="I36" s="49">
        <v>2251.1</v>
      </c>
      <c r="J36" s="1">
        <v>1896.8</v>
      </c>
      <c r="K36" s="1"/>
      <c r="L36" s="1">
        <v>948.93</v>
      </c>
      <c r="M36" s="1">
        <v>2294.5</v>
      </c>
      <c r="N36" s="1"/>
      <c r="O36" s="1"/>
      <c r="P36" s="1"/>
      <c r="Q36" s="1"/>
      <c r="R36" s="1"/>
      <c r="S36" s="1"/>
      <c r="T36" s="1"/>
      <c r="U36" s="5">
        <f t="shared" si="0"/>
        <v>215053.89999999997</v>
      </c>
    </row>
    <row r="37" spans="1:21" ht="12.75">
      <c r="A37" s="3">
        <v>12</v>
      </c>
      <c r="B37" s="1">
        <v>91219.38</v>
      </c>
      <c r="C37" s="1">
        <v>55494.85</v>
      </c>
      <c r="D37" s="1">
        <v>21327.5</v>
      </c>
      <c r="E37" s="1">
        <v>11549.2</v>
      </c>
      <c r="F37" s="1">
        <v>17394</v>
      </c>
      <c r="G37" s="1"/>
      <c r="H37" s="1">
        <v>16423.7</v>
      </c>
      <c r="I37" s="49">
        <v>2057.52</v>
      </c>
      <c r="J37" s="1"/>
      <c r="K37" s="1"/>
      <c r="L37" s="1">
        <v>671.58</v>
      </c>
      <c r="M37" s="1">
        <v>881.84</v>
      </c>
      <c r="N37" s="1"/>
      <c r="O37" s="1"/>
      <c r="P37" s="1"/>
      <c r="Q37" s="1"/>
      <c r="R37" s="1"/>
      <c r="S37" s="1"/>
      <c r="T37" s="1"/>
      <c r="U37" s="5">
        <f t="shared" si="0"/>
        <v>217019.57</v>
      </c>
    </row>
    <row r="38" spans="1:21" ht="12.75">
      <c r="A38" s="3">
        <v>15</v>
      </c>
      <c r="B38" s="1">
        <v>278785.32</v>
      </c>
      <c r="C38" s="1">
        <v>85415.04</v>
      </c>
      <c r="D38" s="1">
        <v>70254.08</v>
      </c>
      <c r="E38" s="1">
        <v>18924.31</v>
      </c>
      <c r="F38" s="1">
        <v>22767</v>
      </c>
      <c r="G38" s="1"/>
      <c r="H38" s="1">
        <v>53560.25</v>
      </c>
      <c r="I38" s="49">
        <v>2136.99</v>
      </c>
      <c r="J38" s="1"/>
      <c r="K38" s="1"/>
      <c r="L38" s="1">
        <v>1294</v>
      </c>
      <c r="M38" s="1">
        <v>1374.63</v>
      </c>
      <c r="N38" s="1"/>
      <c r="O38" s="1"/>
      <c r="P38" s="1"/>
      <c r="Q38" s="1"/>
      <c r="R38" s="1"/>
      <c r="S38" s="1"/>
      <c r="T38" s="1"/>
      <c r="U38" s="5">
        <f t="shared" si="0"/>
        <v>534511.62</v>
      </c>
    </row>
    <row r="39" spans="1:21" ht="12.75">
      <c r="A39" s="3">
        <v>16</v>
      </c>
      <c r="B39" s="1">
        <v>145540.03</v>
      </c>
      <c r="C39" s="1">
        <v>59021.46</v>
      </c>
      <c r="D39" s="1">
        <v>32805.49</v>
      </c>
      <c r="E39" s="1">
        <v>12976.61</v>
      </c>
      <c r="F39" s="1">
        <v>20861</v>
      </c>
      <c r="G39" s="1"/>
      <c r="H39" s="1">
        <v>48891</v>
      </c>
      <c r="I39" s="49">
        <v>2013.49</v>
      </c>
      <c r="J39" s="1"/>
      <c r="K39" s="1"/>
      <c r="L39" s="1">
        <v>485.25</v>
      </c>
      <c r="M39" s="1">
        <v>1763.67</v>
      </c>
      <c r="N39" s="1"/>
      <c r="O39" s="1"/>
      <c r="P39" s="1"/>
      <c r="Q39" s="1"/>
      <c r="R39" s="1"/>
      <c r="S39" s="1"/>
      <c r="T39" s="1"/>
      <c r="U39" s="5">
        <f t="shared" si="0"/>
        <v>324357.99999999994</v>
      </c>
    </row>
    <row r="40" spans="1:21" ht="12.75">
      <c r="A40" s="3">
        <v>17</v>
      </c>
      <c r="B40" s="1">
        <v>86141.75</v>
      </c>
      <c r="C40" s="1">
        <v>44778.67</v>
      </c>
      <c r="D40" s="1">
        <v>19068.26</v>
      </c>
      <c r="E40" s="1">
        <v>9940.63</v>
      </c>
      <c r="F40" s="1">
        <v>48820</v>
      </c>
      <c r="G40" s="1"/>
      <c r="H40" s="1">
        <v>32847.3</v>
      </c>
      <c r="I40" s="49">
        <v>1627.34</v>
      </c>
      <c r="J40" s="1"/>
      <c r="K40" s="1"/>
      <c r="L40" s="1">
        <v>120.54</v>
      </c>
      <c r="M40" s="1">
        <v>596.54</v>
      </c>
      <c r="N40" s="1"/>
      <c r="O40" s="1"/>
      <c r="P40" s="1"/>
      <c r="Q40" s="1"/>
      <c r="R40" s="1"/>
      <c r="S40" s="1"/>
      <c r="T40" s="1"/>
      <c r="U40" s="5">
        <f t="shared" si="0"/>
        <v>243941.03</v>
      </c>
    </row>
    <row r="41" spans="1:21" s="22" customFormat="1" ht="12.75">
      <c r="A41" s="23" t="s">
        <v>1</v>
      </c>
      <c r="B41" s="23">
        <f aca="true" t="shared" si="2" ref="B41:T41">SUM(B26:B40)</f>
        <v>1553876.7500000002</v>
      </c>
      <c r="C41" s="23">
        <f t="shared" si="2"/>
        <v>750156.3700000001</v>
      </c>
      <c r="D41" s="23">
        <f t="shared" si="2"/>
        <v>369379.13000000006</v>
      </c>
      <c r="E41" s="23">
        <f t="shared" si="2"/>
        <v>168724.31</v>
      </c>
      <c r="F41" s="23">
        <f>SUM(F26:F40)</f>
        <v>307660</v>
      </c>
      <c r="G41" s="23">
        <f t="shared" si="2"/>
        <v>0</v>
      </c>
      <c r="H41" s="23">
        <f t="shared" si="2"/>
        <v>408825</v>
      </c>
      <c r="I41" s="23">
        <f t="shared" si="2"/>
        <v>30092.25</v>
      </c>
      <c r="J41" s="23">
        <f t="shared" si="2"/>
        <v>1896.8</v>
      </c>
      <c r="K41" s="23">
        <f t="shared" si="2"/>
        <v>0</v>
      </c>
      <c r="L41" s="23">
        <f>SUM(L26:L40)</f>
        <v>6206.610000000001</v>
      </c>
      <c r="M41" s="23">
        <f t="shared" si="2"/>
        <v>17615.950000000004</v>
      </c>
      <c r="N41" s="23">
        <f t="shared" si="2"/>
        <v>0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3614433.17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66695.8</v>
      </c>
      <c r="D43" s="1"/>
      <c r="E43" s="1">
        <v>15737.24</v>
      </c>
      <c r="F43" s="1"/>
      <c r="G43" s="1"/>
      <c r="H43" s="1"/>
      <c r="I43" s="1">
        <v>371.89</v>
      </c>
      <c r="J43" s="1"/>
      <c r="K43" s="1"/>
      <c r="L43" s="1"/>
      <c r="M43" s="1">
        <v>311.24</v>
      </c>
      <c r="N43" s="1"/>
      <c r="O43" s="1"/>
      <c r="P43" s="1"/>
      <c r="Q43" s="1"/>
      <c r="R43" s="1"/>
      <c r="S43" s="1"/>
      <c r="T43" s="1"/>
      <c r="U43" s="5">
        <f>SUM(B43:T43)</f>
        <v>83116.17000000001</v>
      </c>
    </row>
    <row r="44" spans="1:21" ht="12.75">
      <c r="A44" s="1" t="s">
        <v>41</v>
      </c>
      <c r="B44" s="1"/>
      <c r="C44" s="1">
        <v>28812.27</v>
      </c>
      <c r="D44" s="1"/>
      <c r="E44" s="1">
        <v>8392.72</v>
      </c>
      <c r="F44" s="1"/>
      <c r="G44" s="1"/>
      <c r="H44" s="1"/>
      <c r="I44" s="1">
        <v>168.41</v>
      </c>
      <c r="J44" s="1"/>
      <c r="K44" s="1"/>
      <c r="L44" s="1"/>
      <c r="M44" s="1">
        <v>103.75</v>
      </c>
      <c r="N44" s="1"/>
      <c r="O44" s="1"/>
      <c r="P44" s="1"/>
      <c r="Q44" s="1"/>
      <c r="R44" s="1"/>
      <c r="S44" s="1"/>
      <c r="T44" s="1"/>
      <c r="U44" s="5">
        <f>SUM(B44:T44)</f>
        <v>37477.15</v>
      </c>
    </row>
    <row r="45" spans="1:21" ht="12.75">
      <c r="A45" s="1" t="s">
        <v>5</v>
      </c>
      <c r="B45" s="1"/>
      <c r="C45" s="1">
        <v>44076.91</v>
      </c>
      <c r="D45" s="1"/>
      <c r="E45" s="1">
        <v>14742.68</v>
      </c>
      <c r="F45" s="1"/>
      <c r="G45" s="1"/>
      <c r="H45" s="1"/>
      <c r="I45" s="1">
        <v>264.97</v>
      </c>
      <c r="J45" s="1"/>
      <c r="K45" s="1"/>
      <c r="L45" s="1"/>
      <c r="M45" s="1">
        <v>466.85</v>
      </c>
      <c r="N45" s="1"/>
      <c r="O45" s="1"/>
      <c r="P45" s="1"/>
      <c r="Q45" s="1"/>
      <c r="R45" s="1"/>
      <c r="S45" s="1"/>
      <c r="T45" s="1"/>
      <c r="U45" s="5">
        <f>SUM(B45:T45)</f>
        <v>59551.41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139584.98</v>
      </c>
      <c r="D46" s="23">
        <f t="shared" si="3"/>
        <v>0</v>
      </c>
      <c r="E46" s="23">
        <f t="shared" si="3"/>
        <v>38872.64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805.27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881.84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180144.72999999998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>
        <v>33694.11</v>
      </c>
      <c r="C48" s="23">
        <v>22325.17</v>
      </c>
      <c r="D48" s="23">
        <v>7412.7</v>
      </c>
      <c r="E48" s="23">
        <v>7309.93</v>
      </c>
      <c r="F48" s="23"/>
      <c r="G48" s="23"/>
      <c r="H48" s="23"/>
      <c r="I48" s="23">
        <v>1533.55</v>
      </c>
      <c r="J48" s="23"/>
      <c r="K48" s="23"/>
      <c r="L48" s="23">
        <v>64.7</v>
      </c>
      <c r="M48" s="23">
        <v>129.68</v>
      </c>
      <c r="N48" s="23"/>
      <c r="O48" s="23"/>
      <c r="P48" s="23"/>
      <c r="Q48" s="23"/>
      <c r="R48" s="23"/>
      <c r="S48" s="23"/>
      <c r="T48" s="23"/>
      <c r="U48" s="23">
        <f>SUM(B48:T48)</f>
        <v>72469.84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>
        <v>61822.06</v>
      </c>
      <c r="D50" s="23"/>
      <c r="E50" s="23">
        <v>18235.34</v>
      </c>
      <c r="F50" s="23"/>
      <c r="G50" s="23"/>
      <c r="H50" s="23"/>
      <c r="I50" s="23">
        <v>1077.74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81135.14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>
        <v>124636.49</v>
      </c>
      <c r="D52" s="23"/>
      <c r="E52" s="23">
        <v>27361.02</v>
      </c>
      <c r="F52" s="23">
        <v>28350.2</v>
      </c>
      <c r="G52" s="23"/>
      <c r="H52" s="23"/>
      <c r="I52" s="23">
        <v>1769.02</v>
      </c>
      <c r="J52" s="23">
        <v>9432.85</v>
      </c>
      <c r="K52" s="23"/>
      <c r="L52" s="23">
        <v>536.91</v>
      </c>
      <c r="M52" s="23">
        <v>3060.49</v>
      </c>
      <c r="N52" s="23"/>
      <c r="O52" s="23"/>
      <c r="P52" s="23"/>
      <c r="Q52" s="23"/>
      <c r="R52" s="41"/>
      <c r="S52" s="23"/>
      <c r="T52" s="23"/>
      <c r="U52" s="23">
        <f>SUM(B52:T52)</f>
        <v>195146.98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7"/>
    </row>
    <row r="55" spans="2:4" ht="12.75">
      <c r="B55" s="42"/>
      <c r="D55" s="42"/>
    </row>
    <row r="56" spans="2:4" ht="12.75">
      <c r="B56" s="43"/>
      <c r="D56" s="4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H1">
      <selection activeCell="P3" sqref="P3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36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6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41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>
        <f t="shared" si="0"/>
        <v>0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2" customFormat="1" ht="12.75">
      <c r="A23" s="19" t="s">
        <v>1</v>
      </c>
      <c r="B23" s="23">
        <f>SUM(B5:B22)</f>
        <v>0</v>
      </c>
      <c r="C23" s="23">
        <f aca="true" t="shared" si="1" ref="C23:U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/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  <c r="U23" s="23">
        <f t="shared" si="1"/>
        <v>0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0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0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0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0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0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0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>
        <f t="shared" si="0"/>
        <v>0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0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0"/>
        <v>0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0"/>
        <v>0</v>
      </c>
    </row>
    <row r="38" spans="1:21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0"/>
        <v>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0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0"/>
        <v>0</v>
      </c>
    </row>
    <row r="41" spans="1:21" s="22" customFormat="1" ht="12.75">
      <c r="A41" s="23" t="s">
        <v>1</v>
      </c>
      <c r="B41" s="23">
        <f aca="true" t="shared" si="2" ref="B41:T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/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2"/>
        <v>0</v>
      </c>
      <c r="U41" s="23">
        <f t="shared" si="0"/>
        <v>0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s="22" customFormat="1" ht="12.75">
      <c r="A46" s="23" t="s">
        <v>1</v>
      </c>
      <c r="B46" s="23">
        <f aca="true" t="shared" si="3" ref="B46:T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/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>SUM(B46:T46)</f>
        <v>0</v>
      </c>
      <c r="V46" s="25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2" customFormat="1" ht="12.75">
      <c r="A48" s="23" t="s">
        <v>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f>SUM(B48:T48)</f>
        <v>0</v>
      </c>
      <c r="V48" s="25"/>
    </row>
    <row r="49" spans="1:21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2" customFormat="1" ht="12.75">
      <c r="A50" s="23" t="s">
        <v>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f>SUM(B50:T50)</f>
        <v>0</v>
      </c>
    </row>
    <row r="51" spans="1:21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s="22" customFormat="1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S52" s="23"/>
      <c r="T52" s="23"/>
      <c r="U52" s="23">
        <f>SUM(B52:T52)</f>
        <v>0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cp:lastPrinted>2018-07-12T12:25:47Z</cp:lastPrinted>
  <dcterms:created xsi:type="dcterms:W3CDTF">1996-10-08T23:32:33Z</dcterms:created>
  <dcterms:modified xsi:type="dcterms:W3CDTF">2018-09-10T07:15:28Z</dcterms:modified>
  <cp:category/>
  <cp:version/>
  <cp:contentType/>
  <cp:contentStatus/>
</cp:coreProperties>
</file>